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9425" windowHeight="10965"/>
  </bookViews>
  <sheets>
    <sheet name="на 01.10.2022" sheetId="3" r:id="rId1"/>
  </sheets>
  <definedNames>
    <definedName name="_xlnm._FilterDatabase" localSheetId="0" hidden="1">'на 01.10.2022'!$I$2:$I$104</definedName>
  </definedNames>
  <calcPr calcId="145621"/>
</workbook>
</file>

<file path=xl/calcChain.xml><?xml version="1.0" encoding="utf-8"?>
<calcChain xmlns="http://schemas.openxmlformats.org/spreadsheetml/2006/main">
  <c r="I22" i="3" l="1"/>
  <c r="F22" i="3"/>
  <c r="G87" i="3" l="1"/>
  <c r="H87" i="3"/>
  <c r="E63" i="3" l="1"/>
  <c r="D63" i="3"/>
  <c r="I91" i="3"/>
  <c r="E87" i="3"/>
  <c r="D87" i="3"/>
  <c r="E83" i="3"/>
  <c r="D83" i="3"/>
  <c r="H79" i="3"/>
  <c r="G79" i="3"/>
  <c r="E79" i="3"/>
  <c r="D79" i="3"/>
  <c r="F82" i="3"/>
  <c r="I77" i="3"/>
  <c r="I75" i="3"/>
  <c r="H73" i="3"/>
  <c r="G73" i="3"/>
  <c r="E73" i="3"/>
  <c r="D73" i="3"/>
  <c r="H69" i="3"/>
  <c r="G69" i="3"/>
  <c r="I72" i="3"/>
  <c r="F70" i="3"/>
  <c r="E69" i="3"/>
  <c r="D69" i="3"/>
  <c r="H63" i="3"/>
  <c r="G63" i="3"/>
  <c r="I67" i="3"/>
  <c r="F67" i="3"/>
  <c r="F68" i="3"/>
  <c r="H56" i="3"/>
  <c r="G56" i="3"/>
  <c r="I56" i="3" s="1"/>
  <c r="E56" i="3"/>
  <c r="D56" i="3"/>
  <c r="H51" i="3"/>
  <c r="G51" i="3"/>
  <c r="I51" i="3" s="1"/>
  <c r="E51" i="3"/>
  <c r="D51" i="3"/>
  <c r="H45" i="3"/>
  <c r="G45" i="3"/>
  <c r="H39" i="3"/>
  <c r="G39" i="3"/>
  <c r="I44" i="3"/>
  <c r="F44" i="3"/>
  <c r="E39" i="3"/>
  <c r="D39" i="3"/>
  <c r="H36" i="3"/>
  <c r="G36" i="3"/>
  <c r="E36" i="3"/>
  <c r="D36" i="3"/>
  <c r="I38" i="3"/>
  <c r="F38" i="3"/>
  <c r="H27" i="3"/>
  <c r="G27" i="3"/>
  <c r="E27" i="3"/>
  <c r="D27" i="3"/>
  <c r="I28" i="3"/>
  <c r="I30" i="3"/>
  <c r="I31" i="3"/>
  <c r="I32" i="3"/>
  <c r="I33" i="3"/>
  <c r="F33" i="3"/>
  <c r="F26" i="3"/>
  <c r="F25" i="3" s="1"/>
  <c r="I26" i="3"/>
  <c r="I25" i="3" s="1"/>
  <c r="F92" i="3"/>
  <c r="I90" i="3"/>
  <c r="F90" i="3"/>
  <c r="F89" i="3"/>
  <c r="I88" i="3"/>
  <c r="F88" i="3"/>
  <c r="I85" i="3"/>
  <c r="F85" i="3"/>
  <c r="I84" i="3"/>
  <c r="F84" i="3"/>
  <c r="H83" i="3"/>
  <c r="G83" i="3"/>
  <c r="F83" i="3"/>
  <c r="I81" i="3"/>
  <c r="F81" i="3"/>
  <c r="I80" i="3"/>
  <c r="F80" i="3"/>
  <c r="F77" i="3"/>
  <c r="I76" i="3"/>
  <c r="F76" i="3"/>
  <c r="F75" i="3"/>
  <c r="I74" i="3"/>
  <c r="F74" i="3"/>
  <c r="I71" i="3"/>
  <c r="F71" i="3"/>
  <c r="I70" i="3"/>
  <c r="I66" i="3"/>
  <c r="F66" i="3"/>
  <c r="F65" i="3"/>
  <c r="I64" i="3"/>
  <c r="F64" i="3"/>
  <c r="I62" i="3"/>
  <c r="F62" i="3"/>
  <c r="H61" i="3"/>
  <c r="G61" i="3"/>
  <c r="E61" i="3"/>
  <c r="D61" i="3"/>
  <c r="F59" i="3"/>
  <c r="F58" i="3"/>
  <c r="I57" i="3"/>
  <c r="F57" i="3"/>
  <c r="I54" i="3"/>
  <c r="F54" i="3"/>
  <c r="I53" i="3"/>
  <c r="F53" i="3"/>
  <c r="I52" i="3"/>
  <c r="F52" i="3"/>
  <c r="I49" i="3"/>
  <c r="F49" i="3"/>
  <c r="F47" i="3"/>
  <c r="I46" i="3"/>
  <c r="F46" i="3"/>
  <c r="I43" i="3"/>
  <c r="F43" i="3"/>
  <c r="I42" i="3"/>
  <c r="F42" i="3"/>
  <c r="I41" i="3"/>
  <c r="F41" i="3"/>
  <c r="I40" i="3"/>
  <c r="F40" i="3"/>
  <c r="I37" i="3"/>
  <c r="F37" i="3"/>
  <c r="I35" i="3"/>
  <c r="F35" i="3"/>
  <c r="H34" i="3"/>
  <c r="G34" i="3"/>
  <c r="E34" i="3"/>
  <c r="D34" i="3"/>
  <c r="F32" i="3"/>
  <c r="F31" i="3"/>
  <c r="F30" i="3"/>
  <c r="F29" i="3"/>
  <c r="F28" i="3"/>
  <c r="H25" i="3"/>
  <c r="G25" i="3"/>
  <c r="E25" i="3"/>
  <c r="D25" i="3"/>
  <c r="H17" i="3"/>
  <c r="G17" i="3"/>
  <c r="E17" i="3"/>
  <c r="D17" i="3"/>
  <c r="I16" i="3"/>
  <c r="F16" i="3"/>
  <c r="I15" i="3"/>
  <c r="F15" i="3"/>
  <c r="I14" i="3"/>
  <c r="F14" i="3"/>
  <c r="I34" i="3" l="1"/>
  <c r="G93" i="3"/>
  <c r="G98" i="3" s="1"/>
  <c r="D93" i="3"/>
  <c r="D98" i="3" s="1"/>
  <c r="E93" i="3"/>
  <c r="E98" i="3" s="1"/>
  <c r="I61" i="3"/>
  <c r="H93" i="3"/>
  <c r="H98" i="3" s="1"/>
  <c r="I98" i="3" s="1"/>
  <c r="F79" i="3"/>
  <c r="I73" i="3"/>
  <c r="F73" i="3"/>
  <c r="I69" i="3"/>
  <c r="F63" i="3"/>
  <c r="F56" i="3"/>
  <c r="F51" i="3"/>
  <c r="I36" i="3"/>
  <c r="F36" i="3"/>
  <c r="F34" i="3"/>
  <c r="F17" i="3"/>
  <c r="I17" i="3"/>
  <c r="F27" i="3"/>
  <c r="I27" i="3"/>
  <c r="I63" i="3"/>
  <c r="F69" i="3"/>
  <c r="F39" i="3"/>
  <c r="I39" i="3"/>
  <c r="F45" i="3"/>
  <c r="I45" i="3"/>
  <c r="F61" i="3"/>
  <c r="I79" i="3"/>
  <c r="I83" i="3"/>
  <c r="F87" i="3"/>
  <c r="I87" i="3"/>
  <c r="F93" i="3" l="1"/>
  <c r="F98" i="3"/>
  <c r="I93" i="3"/>
</calcChain>
</file>

<file path=xl/sharedStrings.xml><?xml version="1.0" encoding="utf-8"?>
<sst xmlns="http://schemas.openxmlformats.org/spreadsheetml/2006/main" count="132" uniqueCount="60">
  <si>
    <t>Отчет об исполнении кассового плана бюджета Труновского муниципального округа Ставропольского края</t>
  </si>
  <si>
    <t>Наименование</t>
  </si>
  <si>
    <t>показателя кассового плана</t>
  </si>
  <si>
    <t xml:space="preserve">Наименование главного распорядителя бюджетных средств </t>
  </si>
  <si>
    <t>Коды дополнительных классификаторов</t>
  </si>
  <si>
    <t>(тип средств)</t>
  </si>
  <si>
    <t>Прогноз на год с учетом изменений, рублей</t>
  </si>
  <si>
    <t>Исполнено</t>
  </si>
  <si>
    <t>в том числе</t>
  </si>
  <si>
    <t>сумма,</t>
  </si>
  <si>
    <t>рублей</t>
  </si>
  <si>
    <t>к прогнозу на год, %</t>
  </si>
  <si>
    <t>прогноз на текущий период с учетом изменений, рублей</t>
  </si>
  <si>
    <t>исполнено</t>
  </si>
  <si>
    <t>за текущий период</t>
  </si>
  <si>
    <t>к прогнозу на текущий период, %</t>
  </si>
  <si>
    <t>Раздел 1. Прогноз кассовых поступлений в бюджет</t>
  </si>
  <si>
    <r>
      <t xml:space="preserve">1.1. Прогноз кассовых поступлений по доходам в бюджет </t>
    </r>
    <r>
      <rPr>
        <sz val="14"/>
        <rFont val="Times New Roman"/>
        <family val="1"/>
        <charset val="204"/>
      </rPr>
      <t>муниципального округа</t>
    </r>
  </si>
  <si>
    <t>Итого по подразделу 1.1</t>
  </si>
  <si>
    <t>Х</t>
  </si>
  <si>
    <t>1.2. Прогноз кассовых поступлений по источникам финансирования дефицита бюджета муниципального округа</t>
  </si>
  <si>
    <t>Итого по подразделу 1.2</t>
  </si>
  <si>
    <t>Всего по разделу 1</t>
  </si>
  <si>
    <t>Раздел 2. Прогноз кассовых выплат из бюджета муниципального округа</t>
  </si>
  <si>
    <t>2.1. Прогноз кассовых выплат по расходам бюджета муниципального округа</t>
  </si>
  <si>
    <t>Итого по подразделу 2.1</t>
  </si>
  <si>
    <t>2.2. Прогноз кассовых выплат по источникам финансирования дефицита бюджета муниципального округа</t>
  </si>
  <si>
    <t>Итого по подразделу 2.2</t>
  </si>
  <si>
    <t>Всего по разделу 2</t>
  </si>
  <si>
    <t>ДУМА ТРУНОВСКОГО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</si>
  <si>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</si>
  <si>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ОТДЕЛ ИМУЩЕСТВЕННЫХ И ЗЕМЕЛЬНЫХ ОТНОШЕНИЙ АДМИНИСТРАЦИИ ТРУНОВСКОГО МУНИЦИПАЛЬНОГО ОКРУГА СТАВРОПОЛЬСКОГО КРАЯ</t>
  </si>
  <si>
    <t>ФИНАНСОВОЕ УПРАВЛЕНИЕ АДМИНИСТРАЦИИ ТРУНОВСКОГО МУНИЦИПАЛЬНОГО ОКРУГА СТАВРОПОЛЬСКОГО КРАЯ</t>
  </si>
  <si>
    <t>ОТДЕЛ ОБРАЗОВАНИЯ АДМИНИСТРАЦИИ ТРУНОВСКОГО МУНИЦИПАЛЬНОГО ОКРУГА СТАВРОПОЛЬСКОГО КРАЯ</t>
  </si>
  <si>
    <t>ОТДЕЛ КУЛЬТУРЫ АДМИНИСТРАЦИИ ТРУНОВСКОГО МУНИЦИПАЛЬНОГО ОКРУГА СТАВРОПОЛЬСКОГО КРАЯ</t>
  </si>
  <si>
    <t>УПРАВЛЕНИЕ ТРУДА И СОЦИАЛЬНОЙ ЗАЩИТЫ НАСЕЛЕНИЯ АДМИНИСТРАЦИИ ТРУНОВСКОГО МУНИЦИПАЛЬНОГО ОКРУГА СТАВРОПОЛЬСКОГО КРАЯ</t>
  </si>
  <si>
    <t>КОМИТЕТ ПО ФИЗИЧЕСКОЙ КУЛЬТУРЕ И СПОРТУ АДМИНИСТРАЦИИ ТРУНОВСКОГО МУНИЦИПАЛЬНОГО ОКРУГА СТАВРОПОЛЬСКОГО КРАЯ</t>
  </si>
  <si>
    <t>КОНТРОЛЬНО-РЕВИЗИОННАЯ КОМИССИЯ ТРУНОВСКОГО МУНИЦИПАЛЬНОГО ОКРУГА СТАВРОПОЛЬСКОГО КРАЯ</t>
  </si>
  <si>
    <t>ТЕРРИТОРИАЛЬНОЕ УПРАВЛЕНИЕ АДМИНИСТРАЦИИ ТРУНОВСКОГО МУНИЦИПАЛЬНОГО ОКРУГА СТАВРОПОЛЬСКОГО КРАЯ В СЕЛЕ БЕЗОПАСНОМ</t>
  </si>
  <si>
    <t>ТЕРРИТОРИАЛЬНОЕ УПРАВЛЕНИЕ АДМИНИСТРАЦИИ ТРУНОВСКОГО МУНИЦИПАЛЬНОГО ОКРУГА СТАВРОПОЛЬСКОГО КРАЯ В СЕЛЕ ДОНСКОМ</t>
  </si>
  <si>
    <t>ТЕРРИТОРИАЛЬНОЕ УПРАВЛЕНИЕ АДМИНИСТРАЦИИ ТРУНОВСКОГО МУНИЦИПАЛЬНОГО ОКРУГА СТАВРОПОЛЬСКОГО КРАЯ В ПОСЕЛКЕ ИМ. КИРОВА</t>
  </si>
  <si>
    <t>ТЕРРИТОРИАЛЬНОЕ УПРАВЛЕНИЕ АДМИНИСТРАЦИИ ТРУНОВСКОГО МУНИЦИПАЛЬНОГО ОКРУГА СТАВРОПОЛЬСКОГО КРАЯ В СЕЛЕ НОВАЯ КУГУЛЬТА</t>
  </si>
  <si>
    <t>ТЕРРИТОРИАЛЬНОЕ УПРАВЛЕНИЕ АДМИНИСТРАЦИИ ТРУНОВСКОГО МУНИЦИПАЛЬНОГО ОКРУГА СТАВРОПОЛЬСКОГО КРАЯ В СЕЛЕ ПОДЛЕСНОМ</t>
  </si>
  <si>
    <t>ТЕРРИТОРИАЛЬНОЕ УПРАВЛЕНИЕ АДМИНИСТРАЦИИ ТРУНОВСКОГО МУНИЦИПАЛЬНОГО ОКРУГА СТАВРОПОЛЬСКОГО КРАЯ В СЕЛЕ ТРУНОВСКОМ</t>
  </si>
  <si>
    <t>Средства местного бюджета</t>
  </si>
  <si>
    <t>Средства краевого бюджета</t>
  </si>
  <si>
    <t>Средства федерального бюджета</t>
  </si>
  <si>
    <t>Средства местного бюджета, в целях софинансирования которых из федерального бюджета предоставляются субсидии</t>
  </si>
  <si>
    <t>Средства местного бюджета, в целях софинансирования которых из краевого бюджета предоставляются субсидии и иные межбюджетные трансферты</t>
  </si>
  <si>
    <t>Начальник отдела планирования и анализа бюджета</t>
  </si>
  <si>
    <t>Е.А. Пузенко</t>
  </si>
  <si>
    <t>Е.И. Чернышова</t>
  </si>
  <si>
    <t>( 9 месяцев)</t>
  </si>
  <si>
    <t>Средства дотаций (при необходимости), иных межбюджетных трансфертов из федерального бюджета без кода цели (аналитического кода, используемого Федеральным казначейством в целях санкционирования операций с целевыми расходами)</t>
  </si>
  <si>
    <t>01.03.15</t>
  </si>
  <si>
    <t>01.02.04</t>
  </si>
  <si>
    <t>Средства от физических лиц, индивидуальных предпринимателей и организаций на реализацию инициативных проектов</t>
  </si>
  <si>
    <t xml:space="preserve">на «01» октября 2022 г. </t>
  </si>
  <si>
    <t xml:space="preserve">Начальник отдела доходов бюджета </t>
  </si>
  <si>
    <t>финансового управления АТМО 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</si>
</sst>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"/>
    <numFmt numFmtId="167" formatCode="#,##0.00_ ;[Red]\-#,##0.00\ "/>
  </numFmts>
  <fonts count="8" x14ac:knownFonts="1">
    <font>
      <sz val="10"/>
      <name val="Arial"/>
      <charset val="204"/>
    </font>
    <font>
      <sz val="8"/>
      <name val="Arial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4" fontId="3" fillId="0" borderId="4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2" fontId="6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4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/>
    <xf numFmtId="2" fontId="1" fillId="0" borderId="0" xfId="0" applyNumberFormat="1" applyFont="1" applyFill="1" applyBorder="1" applyAlignment="1" applyProtection="1">
      <protection hidden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5"/>
  <sheetViews>
    <sheetView tabSelected="1" zoomScale="110" zoomScaleNormal="110" workbookViewId="0">
      <selection activeCell="M21" sqref="M21"/>
    </sheetView>
  </sheetViews>
  <sheetFormatPr defaultColWidth="8.85546875" defaultRowHeight="12.75" x14ac:dyDescent="0.2"/>
  <cols>
    <col min="1" max="1" width="16.140625" style="2" customWidth="1"/>
    <col min="2" max="2" width="27.42578125" style="21" customWidth="1"/>
    <col min="3" max="3" width="7.140625" style="39" customWidth="1"/>
    <col min="4" max="4" width="17.140625" style="28" customWidth="1"/>
    <col min="5" max="6" width="16.5703125" style="28" customWidth="1"/>
    <col min="7" max="8" width="19.85546875" style="28" customWidth="1"/>
    <col min="9" max="9" width="17" style="28" customWidth="1"/>
    <col min="10" max="16384" width="8.85546875" style="2"/>
  </cols>
  <sheetData>
    <row r="2" spans="1:9" ht="18.75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18.75" x14ac:dyDescent="0.2">
      <c r="A3" s="53" t="s">
        <v>57</v>
      </c>
      <c r="B3" s="53"/>
      <c r="C3" s="53"/>
      <c r="D3" s="53"/>
      <c r="E3" s="53"/>
      <c r="F3" s="53"/>
      <c r="G3" s="53"/>
      <c r="H3" s="53"/>
      <c r="I3" s="53"/>
    </row>
    <row r="4" spans="1:9" ht="18.75" x14ac:dyDescent="0.2">
      <c r="A4" s="3"/>
    </row>
    <row r="5" spans="1:9" ht="36.75" customHeight="1" x14ac:dyDescent="0.2">
      <c r="A5" s="4" t="s">
        <v>1</v>
      </c>
      <c r="B5" s="54" t="s">
        <v>3</v>
      </c>
      <c r="C5" s="4" t="s">
        <v>4</v>
      </c>
      <c r="D5" s="55" t="s">
        <v>6</v>
      </c>
      <c r="E5" s="55" t="s">
        <v>7</v>
      </c>
      <c r="F5" s="55"/>
      <c r="G5" s="55" t="s">
        <v>8</v>
      </c>
      <c r="H5" s="55"/>
      <c r="I5" s="55"/>
    </row>
    <row r="6" spans="1:9" ht="51.75" customHeight="1" x14ac:dyDescent="0.2">
      <c r="A6" s="5" t="s">
        <v>2</v>
      </c>
      <c r="B6" s="54"/>
      <c r="C6" s="6" t="s">
        <v>5</v>
      </c>
      <c r="D6" s="55"/>
      <c r="E6" s="57"/>
      <c r="F6" s="55"/>
      <c r="G6" s="55" t="s">
        <v>52</v>
      </c>
      <c r="H6" s="57"/>
      <c r="I6" s="57"/>
    </row>
    <row r="7" spans="1:9" ht="15.75" customHeight="1" x14ac:dyDescent="0.2">
      <c r="A7" s="7"/>
      <c r="B7" s="54"/>
      <c r="C7" s="40"/>
      <c r="D7" s="56"/>
      <c r="E7" s="4" t="s">
        <v>9</v>
      </c>
      <c r="F7" s="58" t="s">
        <v>11</v>
      </c>
      <c r="G7" s="56" t="s">
        <v>12</v>
      </c>
      <c r="H7" s="59" t="s">
        <v>13</v>
      </c>
      <c r="I7" s="60"/>
    </row>
    <row r="8" spans="1:9" ht="13.5" customHeight="1" x14ac:dyDescent="0.2">
      <c r="A8" s="7"/>
      <c r="B8" s="54"/>
      <c r="C8" s="40"/>
      <c r="D8" s="56"/>
      <c r="E8" s="5" t="s">
        <v>10</v>
      </c>
      <c r="F8" s="58"/>
      <c r="G8" s="56"/>
      <c r="H8" s="64" t="s">
        <v>14</v>
      </c>
      <c r="I8" s="65"/>
    </row>
    <row r="9" spans="1:9" ht="12.75" customHeight="1" x14ac:dyDescent="0.2">
      <c r="A9" s="7"/>
      <c r="B9" s="54"/>
      <c r="C9" s="40"/>
      <c r="D9" s="56"/>
      <c r="E9" s="29"/>
      <c r="F9" s="58"/>
      <c r="G9" s="56"/>
      <c r="H9" s="64"/>
      <c r="I9" s="66"/>
    </row>
    <row r="10" spans="1:9" ht="14.25" customHeight="1" x14ac:dyDescent="0.2">
      <c r="A10" s="7"/>
      <c r="B10" s="54"/>
      <c r="C10" s="40"/>
      <c r="D10" s="56"/>
      <c r="E10" s="29"/>
      <c r="F10" s="58"/>
      <c r="G10" s="56"/>
      <c r="H10" s="4" t="s">
        <v>9</v>
      </c>
      <c r="I10" s="66" t="s">
        <v>15</v>
      </c>
    </row>
    <row r="11" spans="1:9" ht="21.75" customHeight="1" x14ac:dyDescent="0.2">
      <c r="A11" s="8"/>
      <c r="B11" s="54"/>
      <c r="C11" s="41"/>
      <c r="D11" s="56"/>
      <c r="E11" s="30"/>
      <c r="F11" s="58"/>
      <c r="G11" s="56"/>
      <c r="H11" s="9" t="s">
        <v>10</v>
      </c>
      <c r="I11" s="58"/>
    </row>
    <row r="12" spans="1:9" ht="15.75" x14ac:dyDescent="0.2">
      <c r="A12" s="67" t="s">
        <v>16</v>
      </c>
      <c r="B12" s="61"/>
      <c r="C12" s="67"/>
      <c r="D12" s="61"/>
      <c r="E12" s="67"/>
      <c r="F12" s="61"/>
      <c r="G12" s="61"/>
      <c r="H12" s="67"/>
      <c r="I12" s="61"/>
    </row>
    <row r="13" spans="1:9" ht="18.75" customHeight="1" x14ac:dyDescent="0.2">
      <c r="A13" s="61" t="s">
        <v>17</v>
      </c>
      <c r="B13" s="61"/>
      <c r="C13" s="61"/>
      <c r="D13" s="61"/>
      <c r="E13" s="61"/>
      <c r="F13" s="61"/>
      <c r="G13" s="61"/>
      <c r="H13" s="61"/>
      <c r="I13" s="61"/>
    </row>
    <row r="14" spans="1:9" ht="15.75" x14ac:dyDescent="0.2">
      <c r="A14" s="1"/>
      <c r="B14" s="22" t="s">
        <v>19</v>
      </c>
      <c r="C14" s="42">
        <v>10101</v>
      </c>
      <c r="D14" s="31">
        <v>327346462.75</v>
      </c>
      <c r="E14" s="31">
        <v>240520792.34999999</v>
      </c>
      <c r="F14" s="11">
        <f t="shared" ref="F14:F17" si="0">E14/D14*100</f>
        <v>73.475909997442002</v>
      </c>
      <c r="G14" s="32">
        <v>227919194.15000001</v>
      </c>
      <c r="H14" s="31">
        <v>240510792.34999999</v>
      </c>
      <c r="I14" s="12">
        <f t="shared" ref="I14:I17" si="1">H14/G14*100</f>
        <v>105.52458876794427</v>
      </c>
    </row>
    <row r="15" spans="1:9" ht="15.75" x14ac:dyDescent="0.2">
      <c r="A15" s="1"/>
      <c r="B15" s="22" t="s">
        <v>19</v>
      </c>
      <c r="C15" s="42">
        <v>10301</v>
      </c>
      <c r="D15" s="31">
        <v>60347976.530000001</v>
      </c>
      <c r="E15" s="31">
        <v>58938554.880000003</v>
      </c>
      <c r="F15" s="11">
        <f t="shared" si="0"/>
        <v>97.664508851760161</v>
      </c>
      <c r="G15" s="32">
        <v>49708532.439999998</v>
      </c>
      <c r="H15" s="31">
        <v>58938554.880000003</v>
      </c>
      <c r="I15" s="12">
        <f t="shared" si="1"/>
        <v>118.56828593992586</v>
      </c>
    </row>
    <row r="16" spans="1:9" ht="15.75" x14ac:dyDescent="0.2">
      <c r="A16" s="1"/>
      <c r="B16" s="22" t="s">
        <v>19</v>
      </c>
      <c r="C16" s="42">
        <v>10306</v>
      </c>
      <c r="D16" s="31">
        <v>813258382.73000002</v>
      </c>
      <c r="E16" s="31">
        <v>550121199.22000003</v>
      </c>
      <c r="F16" s="11">
        <f t="shared" si="0"/>
        <v>67.64408592670344</v>
      </c>
      <c r="G16" s="33">
        <v>560024263.38999999</v>
      </c>
      <c r="H16" s="31">
        <v>550121199.22000003</v>
      </c>
      <c r="I16" s="12">
        <f t="shared" si="1"/>
        <v>98.231672301115381</v>
      </c>
    </row>
    <row r="17" spans="1:10" ht="31.5" x14ac:dyDescent="0.2">
      <c r="A17" s="1" t="s">
        <v>18</v>
      </c>
      <c r="B17" s="22" t="s">
        <v>19</v>
      </c>
      <c r="C17" s="10" t="s">
        <v>19</v>
      </c>
      <c r="D17" s="31">
        <f>SUM(D14:D16)</f>
        <v>1200952822.01</v>
      </c>
      <c r="E17" s="31">
        <f>SUM(E14:E16)</f>
        <v>849580546.45000005</v>
      </c>
      <c r="F17" s="11">
        <f t="shared" si="0"/>
        <v>70.742208259944945</v>
      </c>
      <c r="G17" s="34">
        <f>SUM(G14:G16)</f>
        <v>837651989.98000002</v>
      </c>
      <c r="H17" s="31">
        <f>SUM(H14:H16)</f>
        <v>849570546.45000005</v>
      </c>
      <c r="I17" s="11">
        <f t="shared" si="1"/>
        <v>101.42285300012057</v>
      </c>
    </row>
    <row r="18" spans="1:10" ht="15.75" x14ac:dyDescent="0.2">
      <c r="A18" s="61" t="s">
        <v>20</v>
      </c>
      <c r="B18" s="61"/>
      <c r="C18" s="61"/>
      <c r="D18" s="61"/>
      <c r="E18" s="61"/>
      <c r="F18" s="61"/>
      <c r="G18" s="61"/>
      <c r="H18" s="61"/>
      <c r="I18" s="61"/>
    </row>
    <row r="19" spans="1:10" ht="15.75" x14ac:dyDescent="0.2">
      <c r="A19" s="1"/>
      <c r="B19" s="23"/>
      <c r="C19" s="1"/>
      <c r="D19" s="31"/>
      <c r="E19" s="10"/>
      <c r="F19" s="10"/>
      <c r="G19" s="10"/>
      <c r="H19" s="10"/>
      <c r="I19" s="10"/>
    </row>
    <row r="20" spans="1:10" ht="15.75" x14ac:dyDescent="0.2">
      <c r="A20" s="1"/>
      <c r="B20" s="23"/>
      <c r="C20" s="1"/>
      <c r="D20" s="32"/>
      <c r="E20" s="10"/>
      <c r="F20" s="10"/>
      <c r="G20" s="10"/>
      <c r="H20" s="10"/>
      <c r="I20" s="10"/>
    </row>
    <row r="21" spans="1:10" ht="31.5" x14ac:dyDescent="0.2">
      <c r="A21" s="1" t="s">
        <v>21</v>
      </c>
      <c r="B21" s="22" t="s">
        <v>19</v>
      </c>
      <c r="C21" s="10" t="s">
        <v>19</v>
      </c>
      <c r="D21" s="31"/>
      <c r="E21" s="10"/>
      <c r="F21" s="10"/>
      <c r="G21" s="10"/>
      <c r="H21" s="10"/>
      <c r="I21" s="10"/>
    </row>
    <row r="22" spans="1:10" ht="31.5" x14ac:dyDescent="0.2">
      <c r="A22" s="1" t="s">
        <v>22</v>
      </c>
      <c r="B22" s="22" t="s">
        <v>19</v>
      </c>
      <c r="C22" s="10" t="s">
        <v>19</v>
      </c>
      <c r="D22" s="31">
        <v>1200952822.01</v>
      </c>
      <c r="E22" s="32">
        <v>849580546.45000005</v>
      </c>
      <c r="F22" s="44">
        <f t="shared" ref="F22" si="2">E22/D22*100</f>
        <v>70.742208259944945</v>
      </c>
      <c r="G22" s="32">
        <v>837651989.98000002</v>
      </c>
      <c r="H22" s="32">
        <v>849580546.45000005</v>
      </c>
      <c r="I22" s="44">
        <f t="shared" ref="I22" si="3">H22/G22*100</f>
        <v>101.4240468133174</v>
      </c>
    </row>
    <row r="23" spans="1:10" ht="15.75" x14ac:dyDescent="0.2">
      <c r="A23" s="61" t="s">
        <v>23</v>
      </c>
      <c r="B23" s="61"/>
      <c r="C23" s="61"/>
      <c r="D23" s="61"/>
      <c r="E23" s="61"/>
      <c r="F23" s="61"/>
      <c r="G23" s="61"/>
      <c r="H23" s="61"/>
      <c r="I23" s="61"/>
    </row>
    <row r="24" spans="1:10" ht="15.75" x14ac:dyDescent="0.2">
      <c r="A24" s="62" t="s">
        <v>24</v>
      </c>
      <c r="B24" s="62"/>
      <c r="C24" s="62"/>
      <c r="D24" s="62"/>
      <c r="E24" s="62"/>
      <c r="F24" s="62"/>
      <c r="G24" s="62"/>
      <c r="H24" s="62"/>
      <c r="I24" s="62"/>
    </row>
    <row r="25" spans="1:10" ht="33.75" x14ac:dyDescent="0.25">
      <c r="A25" s="13"/>
      <c r="B25" s="24" t="s">
        <v>29</v>
      </c>
      <c r="C25" s="14"/>
      <c r="D25" s="16">
        <f>D26</f>
        <v>6691800</v>
      </c>
      <c r="E25" s="16">
        <f t="shared" ref="E25:G25" si="4">E26</f>
        <v>2830304.5</v>
      </c>
      <c r="F25" s="16">
        <f t="shared" si="4"/>
        <v>42.295114916763801</v>
      </c>
      <c r="G25" s="16">
        <f t="shared" si="4"/>
        <v>2830304.5</v>
      </c>
      <c r="H25" s="16">
        <f>H26</f>
        <v>2830304.5</v>
      </c>
      <c r="I25" s="20">
        <f>I26</f>
        <v>100</v>
      </c>
      <c r="J25" s="49"/>
    </row>
    <row r="26" spans="1:10" ht="15.75" x14ac:dyDescent="0.2">
      <c r="A26" s="1"/>
      <c r="B26" s="25" t="s">
        <v>44</v>
      </c>
      <c r="C26" s="42">
        <v>10101</v>
      </c>
      <c r="D26" s="46">
        <v>6691800</v>
      </c>
      <c r="E26" s="46">
        <v>2830304.5</v>
      </c>
      <c r="F26" s="46">
        <f>E26/D26*100</f>
        <v>42.295114916763801</v>
      </c>
      <c r="G26" s="46">
        <v>2830304.5</v>
      </c>
      <c r="H26" s="46">
        <v>2830304.5</v>
      </c>
      <c r="I26" s="35">
        <f t="shared" ref="I26" si="5">H26/G26*100</f>
        <v>100</v>
      </c>
      <c r="J26" s="50"/>
    </row>
    <row r="27" spans="1:10" ht="45" x14ac:dyDescent="0.2">
      <c r="A27" s="1"/>
      <c r="B27" s="26" t="s">
        <v>30</v>
      </c>
      <c r="C27" s="42"/>
      <c r="D27" s="36">
        <f>D28+D29+D30+D31+D32+D33</f>
        <v>174772227.52000001</v>
      </c>
      <c r="E27" s="36">
        <f>E28+E29+E30+E31+E32+E33</f>
        <v>79110692.930000007</v>
      </c>
      <c r="F27" s="35">
        <f t="shared" ref="F27:F93" si="6">E27/D27*100</f>
        <v>45.265025257486627</v>
      </c>
      <c r="G27" s="36">
        <f>G28+G29+G30+G31+G32+G33</f>
        <v>79110692.930000007</v>
      </c>
      <c r="H27" s="36">
        <f>H28+H29+H30+H31+H32+H33</f>
        <v>79110692.930000007</v>
      </c>
      <c r="I27" s="16">
        <f t="shared" ref="I27:I93" si="7">H27/G27*100</f>
        <v>100</v>
      </c>
      <c r="J27" s="49"/>
    </row>
    <row r="28" spans="1:10" ht="15.75" x14ac:dyDescent="0.2">
      <c r="A28" s="1"/>
      <c r="B28" s="25" t="s">
        <v>44</v>
      </c>
      <c r="C28" s="42">
        <v>10101</v>
      </c>
      <c r="D28" s="36">
        <v>95394366.680000007</v>
      </c>
      <c r="E28" s="36">
        <v>64621280.960000001</v>
      </c>
      <c r="F28" s="35">
        <f t="shared" si="6"/>
        <v>67.741191863846439</v>
      </c>
      <c r="G28" s="37">
        <v>64621280.960000001</v>
      </c>
      <c r="H28" s="37">
        <v>64621280.960000001</v>
      </c>
      <c r="I28" s="16">
        <f t="shared" si="7"/>
        <v>100</v>
      </c>
    </row>
    <row r="29" spans="1:10" ht="45" x14ac:dyDescent="0.2">
      <c r="A29" s="1"/>
      <c r="B29" s="25" t="s">
        <v>47</v>
      </c>
      <c r="C29" s="42">
        <v>10111</v>
      </c>
      <c r="D29" s="36">
        <v>700000</v>
      </c>
      <c r="E29" s="36">
        <v>0</v>
      </c>
      <c r="F29" s="35">
        <f t="shared" si="6"/>
        <v>0</v>
      </c>
      <c r="G29" s="37">
        <v>0</v>
      </c>
      <c r="H29" s="37">
        <v>0</v>
      </c>
      <c r="I29" s="16">
        <v>0</v>
      </c>
    </row>
    <row r="30" spans="1:10" ht="49.5" customHeight="1" x14ac:dyDescent="0.2">
      <c r="A30" s="1"/>
      <c r="B30" s="25" t="s">
        <v>48</v>
      </c>
      <c r="C30" s="42">
        <v>10112</v>
      </c>
      <c r="D30" s="37">
        <v>7356703.54</v>
      </c>
      <c r="E30" s="37">
        <v>464151.95</v>
      </c>
      <c r="F30" s="35">
        <f t="shared" si="6"/>
        <v>6.3092381999125662</v>
      </c>
      <c r="G30" s="37">
        <v>464151.95</v>
      </c>
      <c r="H30" s="37">
        <v>464151.95</v>
      </c>
      <c r="I30" s="16">
        <f t="shared" si="7"/>
        <v>100</v>
      </c>
    </row>
    <row r="31" spans="1:10" ht="15.75" x14ac:dyDescent="0.2">
      <c r="A31" s="1"/>
      <c r="B31" s="25" t="s">
        <v>46</v>
      </c>
      <c r="C31" s="42">
        <v>10301</v>
      </c>
      <c r="D31" s="37">
        <v>60591</v>
      </c>
      <c r="E31" s="37">
        <v>60591</v>
      </c>
      <c r="F31" s="35">
        <f t="shared" si="6"/>
        <v>100</v>
      </c>
      <c r="G31" s="37">
        <v>60591</v>
      </c>
      <c r="H31" s="37">
        <v>60591</v>
      </c>
      <c r="I31" s="16">
        <f t="shared" si="7"/>
        <v>100</v>
      </c>
    </row>
    <row r="32" spans="1:10" ht="15.75" x14ac:dyDescent="0.2">
      <c r="A32" s="1"/>
      <c r="B32" s="25" t="s">
        <v>45</v>
      </c>
      <c r="C32" s="42">
        <v>10306</v>
      </c>
      <c r="D32" s="37">
        <v>70618535.609999999</v>
      </c>
      <c r="E32" s="37">
        <v>13322638.33</v>
      </c>
      <c r="F32" s="35">
        <f t="shared" si="6"/>
        <v>18.865639473998716</v>
      </c>
      <c r="G32" s="37">
        <v>13322638.33</v>
      </c>
      <c r="H32" s="37">
        <v>13322638.33</v>
      </c>
      <c r="I32" s="16">
        <f t="shared" si="7"/>
        <v>100</v>
      </c>
    </row>
    <row r="33" spans="1:9" ht="84.75" customHeight="1" x14ac:dyDescent="0.2">
      <c r="A33" s="1"/>
      <c r="B33" s="25" t="s">
        <v>53</v>
      </c>
      <c r="C33" s="43" t="s">
        <v>54</v>
      </c>
      <c r="D33" s="37">
        <v>642030.68999999994</v>
      </c>
      <c r="E33" s="37">
        <v>642030.68999999994</v>
      </c>
      <c r="F33" s="35">
        <f t="shared" si="6"/>
        <v>100</v>
      </c>
      <c r="G33" s="37">
        <v>642030.68999999994</v>
      </c>
      <c r="H33" s="37">
        <v>642030.68999999994</v>
      </c>
      <c r="I33" s="16">
        <f t="shared" si="7"/>
        <v>100</v>
      </c>
    </row>
    <row r="34" spans="1:9" ht="67.5" x14ac:dyDescent="0.2">
      <c r="A34" s="1"/>
      <c r="B34" s="25" t="s">
        <v>31</v>
      </c>
      <c r="C34" s="42"/>
      <c r="D34" s="36">
        <f>D35</f>
        <v>16491599</v>
      </c>
      <c r="E34" s="36">
        <f t="shared" ref="E34:H34" si="8">E35</f>
        <v>7459376.1100000003</v>
      </c>
      <c r="F34" s="35">
        <f t="shared" si="6"/>
        <v>45.231369681011529</v>
      </c>
      <c r="G34" s="36">
        <f t="shared" si="8"/>
        <v>7459376.1100000003</v>
      </c>
      <c r="H34" s="36">
        <f t="shared" si="8"/>
        <v>7459376.1100000003</v>
      </c>
      <c r="I34" s="16">
        <f t="shared" si="7"/>
        <v>100</v>
      </c>
    </row>
    <row r="35" spans="1:9" ht="15.75" x14ac:dyDescent="0.2">
      <c r="A35" s="1"/>
      <c r="B35" s="25" t="s">
        <v>44</v>
      </c>
      <c r="C35" s="42">
        <v>10101</v>
      </c>
      <c r="D35" s="37">
        <v>16491599</v>
      </c>
      <c r="E35" s="37">
        <v>7459376.1100000003</v>
      </c>
      <c r="F35" s="35">
        <f t="shared" si="6"/>
        <v>45.231369681011529</v>
      </c>
      <c r="G35" s="37">
        <v>7459376.1100000003</v>
      </c>
      <c r="H35" s="37">
        <v>7459376.1100000003</v>
      </c>
      <c r="I35" s="16">
        <f t="shared" si="7"/>
        <v>100</v>
      </c>
    </row>
    <row r="36" spans="1:9" ht="56.25" x14ac:dyDescent="0.2">
      <c r="A36" s="1"/>
      <c r="B36" s="25" t="s">
        <v>32</v>
      </c>
      <c r="C36" s="42"/>
      <c r="D36" s="36">
        <f>D37+D38</f>
        <v>12120750.130000001</v>
      </c>
      <c r="E36" s="36">
        <f>E37+E38</f>
        <v>8688654.540000001</v>
      </c>
      <c r="F36" s="35">
        <f t="shared" si="6"/>
        <v>71.684132143725662</v>
      </c>
      <c r="G36" s="36">
        <f>G37+G38</f>
        <v>8918745.7100000009</v>
      </c>
      <c r="H36" s="36">
        <f>H37+H38</f>
        <v>8688654.540000001</v>
      </c>
      <c r="I36" s="16">
        <f t="shared" si="7"/>
        <v>97.420139810220022</v>
      </c>
    </row>
    <row r="37" spans="1:9" ht="15.75" x14ac:dyDescent="0.2">
      <c r="A37" s="1"/>
      <c r="B37" s="25" t="s">
        <v>44</v>
      </c>
      <c r="C37" s="42">
        <v>10101</v>
      </c>
      <c r="D37" s="37">
        <v>11843639.42</v>
      </c>
      <c r="E37" s="37">
        <v>8411543.8300000001</v>
      </c>
      <c r="F37" s="35">
        <f t="shared" si="6"/>
        <v>71.021613641797273</v>
      </c>
      <c r="G37" s="37">
        <v>8641635</v>
      </c>
      <c r="H37" s="37">
        <v>8411543.8300000001</v>
      </c>
      <c r="I37" s="16">
        <f t="shared" si="7"/>
        <v>97.337411612501569</v>
      </c>
    </row>
    <row r="38" spans="1:9" ht="83.25" customHeight="1" x14ac:dyDescent="0.2">
      <c r="A38" s="1"/>
      <c r="B38" s="25" t="s">
        <v>53</v>
      </c>
      <c r="C38" s="43" t="s">
        <v>54</v>
      </c>
      <c r="D38" s="37">
        <v>277110.71000000002</v>
      </c>
      <c r="E38" s="37">
        <v>277110.71000000002</v>
      </c>
      <c r="F38" s="35">
        <f t="shared" ref="F38" si="9">E38/D38*100</f>
        <v>100</v>
      </c>
      <c r="G38" s="37">
        <v>277110.71000000002</v>
      </c>
      <c r="H38" s="37">
        <v>277110.71000000002</v>
      </c>
      <c r="I38" s="16">
        <f t="shared" ref="I38" si="10">H38/G38*100</f>
        <v>100</v>
      </c>
    </row>
    <row r="39" spans="1:9" ht="56.25" x14ac:dyDescent="0.2">
      <c r="A39" s="1"/>
      <c r="B39" s="25" t="s">
        <v>33</v>
      </c>
      <c r="C39" s="42"/>
      <c r="D39" s="36">
        <f>D40+D41+D42+D43+D44</f>
        <v>521546978.43000001</v>
      </c>
      <c r="E39" s="36">
        <f>E40+E41+E42+E43+E44</f>
        <v>327602769.65000004</v>
      </c>
      <c r="F39" s="35">
        <f t="shared" si="6"/>
        <v>62.813664578438278</v>
      </c>
      <c r="G39" s="36">
        <f>G40+G41+G42+G43+G44</f>
        <v>341697224.61000007</v>
      </c>
      <c r="H39" s="36">
        <f>H40+H41+H42+H43+H44</f>
        <v>327602769.65000004</v>
      </c>
      <c r="I39" s="16">
        <f t="shared" si="7"/>
        <v>95.875162586969537</v>
      </c>
    </row>
    <row r="40" spans="1:9" ht="15.75" x14ac:dyDescent="0.2">
      <c r="A40" s="1"/>
      <c r="B40" s="25" t="s">
        <v>44</v>
      </c>
      <c r="C40" s="42">
        <v>10101</v>
      </c>
      <c r="D40" s="37">
        <v>245843743.59</v>
      </c>
      <c r="E40" s="37">
        <v>155301425.25999999</v>
      </c>
      <c r="F40" s="35">
        <f t="shared" si="6"/>
        <v>63.170786041641236</v>
      </c>
      <c r="G40" s="36">
        <v>164781438.38</v>
      </c>
      <c r="H40" s="37">
        <v>155301425.25999999</v>
      </c>
      <c r="I40" s="16">
        <f t="shared" si="7"/>
        <v>94.246916877774609</v>
      </c>
    </row>
    <row r="41" spans="1:9" ht="45" x14ac:dyDescent="0.2">
      <c r="A41" s="1"/>
      <c r="B41" s="25" t="s">
        <v>47</v>
      </c>
      <c r="C41" s="42">
        <v>10111</v>
      </c>
      <c r="D41" s="37">
        <v>827170.04</v>
      </c>
      <c r="E41" s="37">
        <v>375550.03</v>
      </c>
      <c r="F41" s="35">
        <f t="shared" si="6"/>
        <v>45.401793082350999</v>
      </c>
      <c r="G41" s="36">
        <v>396136.9</v>
      </c>
      <c r="H41" s="37">
        <v>375550.03</v>
      </c>
      <c r="I41" s="16">
        <f t="shared" si="7"/>
        <v>94.803092062365309</v>
      </c>
    </row>
    <row r="42" spans="1:9" ht="49.5" customHeight="1" x14ac:dyDescent="0.2">
      <c r="A42" s="1"/>
      <c r="B42" s="25" t="s">
        <v>48</v>
      </c>
      <c r="C42" s="42">
        <v>10112</v>
      </c>
      <c r="D42" s="37">
        <v>680051.37</v>
      </c>
      <c r="E42" s="37">
        <v>394852.44</v>
      </c>
      <c r="F42" s="35">
        <f t="shared" si="6"/>
        <v>58.062149040299701</v>
      </c>
      <c r="G42" s="36">
        <v>431535.83</v>
      </c>
      <c r="H42" s="37">
        <v>394852.44</v>
      </c>
      <c r="I42" s="16">
        <f t="shared" si="7"/>
        <v>91.499340854269278</v>
      </c>
    </row>
    <row r="43" spans="1:9" ht="15.75" x14ac:dyDescent="0.2">
      <c r="A43" s="1"/>
      <c r="B43" s="25" t="s">
        <v>45</v>
      </c>
      <c r="C43" s="42">
        <v>10306</v>
      </c>
      <c r="D43" s="37">
        <v>274144424.26999998</v>
      </c>
      <c r="E43" s="37">
        <v>171479352.75999999</v>
      </c>
      <c r="F43" s="35">
        <f t="shared" si="6"/>
        <v>62.550735152327228</v>
      </c>
      <c r="G43" s="36">
        <v>176036524.34</v>
      </c>
      <c r="H43" s="37">
        <v>171479352.75999999</v>
      </c>
      <c r="I43" s="16">
        <f t="shared" si="7"/>
        <v>97.411235198441986</v>
      </c>
    </row>
    <row r="44" spans="1:9" ht="84.75" customHeight="1" x14ac:dyDescent="0.2">
      <c r="A44" s="1"/>
      <c r="B44" s="25" t="s">
        <v>53</v>
      </c>
      <c r="C44" s="43" t="s">
        <v>54</v>
      </c>
      <c r="D44" s="37">
        <v>51589.16</v>
      </c>
      <c r="E44" s="37">
        <v>51589.16</v>
      </c>
      <c r="F44" s="35">
        <f t="shared" si="6"/>
        <v>100</v>
      </c>
      <c r="G44" s="37">
        <v>51589.16</v>
      </c>
      <c r="H44" s="37">
        <v>51589.16</v>
      </c>
      <c r="I44" s="16">
        <f t="shared" si="7"/>
        <v>100</v>
      </c>
    </row>
    <row r="45" spans="1:9" ht="56.25" x14ac:dyDescent="0.2">
      <c r="A45" s="1"/>
      <c r="B45" s="25" t="s">
        <v>34</v>
      </c>
      <c r="C45" s="42"/>
      <c r="D45" s="36">
        <v>102894760.36</v>
      </c>
      <c r="E45" s="36">
        <v>65828275.479999997</v>
      </c>
      <c r="F45" s="35">
        <f t="shared" si="6"/>
        <v>63.976314488400831</v>
      </c>
      <c r="G45" s="36">
        <f>G46+G47+G49+G48+G50</f>
        <v>65828275.480000004</v>
      </c>
      <c r="H45" s="36">
        <f>H46+H47+H49+H48+H50</f>
        <v>65828275.480000004</v>
      </c>
      <c r="I45" s="16">
        <f t="shared" si="7"/>
        <v>100</v>
      </c>
    </row>
    <row r="46" spans="1:9" ht="15.75" x14ac:dyDescent="0.2">
      <c r="A46" s="1"/>
      <c r="B46" s="25" t="s">
        <v>44</v>
      </c>
      <c r="C46" s="42">
        <v>10101</v>
      </c>
      <c r="D46" s="37">
        <v>101221192</v>
      </c>
      <c r="E46" s="37">
        <v>64614780.990000002</v>
      </c>
      <c r="F46" s="35">
        <f t="shared" si="6"/>
        <v>63.835230264824382</v>
      </c>
      <c r="G46" s="37">
        <v>64614780.990000002</v>
      </c>
      <c r="H46" s="37">
        <v>64614780.990000002</v>
      </c>
      <c r="I46" s="16">
        <f t="shared" si="7"/>
        <v>100</v>
      </c>
    </row>
    <row r="47" spans="1:9" ht="45" x14ac:dyDescent="0.2">
      <c r="A47" s="1"/>
      <c r="B47" s="25" t="s">
        <v>47</v>
      </c>
      <c r="C47" s="42">
        <v>10111</v>
      </c>
      <c r="D47" s="37">
        <v>909330</v>
      </c>
      <c r="E47" s="37">
        <v>550000</v>
      </c>
      <c r="F47" s="35">
        <f t="shared" si="6"/>
        <v>60.484092683624205</v>
      </c>
      <c r="G47" s="37">
        <v>550000</v>
      </c>
      <c r="H47" s="37">
        <v>550000</v>
      </c>
      <c r="I47" s="16">
        <v>0</v>
      </c>
    </row>
    <row r="48" spans="1:9" ht="29.45" customHeight="1" x14ac:dyDescent="0.2">
      <c r="A48" s="1"/>
      <c r="B48" s="25" t="s">
        <v>56</v>
      </c>
      <c r="C48" s="43" t="s">
        <v>55</v>
      </c>
      <c r="D48" s="37">
        <v>10000</v>
      </c>
      <c r="E48" s="37">
        <v>4348</v>
      </c>
      <c r="F48" s="35"/>
      <c r="G48" s="37">
        <v>4348</v>
      </c>
      <c r="H48" s="37">
        <v>4348</v>
      </c>
      <c r="I48" s="16"/>
    </row>
    <row r="49" spans="1:9" ht="15.75" x14ac:dyDescent="0.2">
      <c r="A49" s="1"/>
      <c r="B49" s="25" t="s">
        <v>45</v>
      </c>
      <c r="C49" s="42">
        <v>10306</v>
      </c>
      <c r="D49" s="37">
        <v>725457.21</v>
      </c>
      <c r="E49" s="37">
        <v>630365.34</v>
      </c>
      <c r="F49" s="35">
        <f t="shared" si="6"/>
        <v>86.892146264560523</v>
      </c>
      <c r="G49" s="37">
        <v>630365.34</v>
      </c>
      <c r="H49" s="37">
        <v>630365.34</v>
      </c>
      <c r="I49" s="16">
        <f t="shared" si="7"/>
        <v>100</v>
      </c>
    </row>
    <row r="50" spans="1:9" ht="90" x14ac:dyDescent="0.2">
      <c r="A50" s="1"/>
      <c r="B50" s="25" t="s">
        <v>53</v>
      </c>
      <c r="C50" s="43" t="s">
        <v>54</v>
      </c>
      <c r="D50" s="37">
        <v>28781.15</v>
      </c>
      <c r="E50" s="37">
        <v>28781.15</v>
      </c>
      <c r="F50" s="35"/>
      <c r="G50" s="37">
        <v>28781.15</v>
      </c>
      <c r="H50" s="37">
        <v>28781.15</v>
      </c>
      <c r="I50" s="16"/>
    </row>
    <row r="51" spans="1:9" ht="67.5" x14ac:dyDescent="0.2">
      <c r="A51" s="1"/>
      <c r="B51" s="25" t="s">
        <v>35</v>
      </c>
      <c r="C51" s="42"/>
      <c r="D51" s="36">
        <f>D52+D53+D54+D55</f>
        <v>343091084.76999998</v>
      </c>
      <c r="E51" s="36">
        <f>E52+E53+E54+E55</f>
        <v>291745223.54000002</v>
      </c>
      <c r="F51" s="35">
        <f t="shared" si="6"/>
        <v>85.034335338552737</v>
      </c>
      <c r="G51" s="36">
        <f>G52+G53+G54+G55</f>
        <v>291745223.54000002</v>
      </c>
      <c r="H51" s="36">
        <f>H52+H53+H54+H55</f>
        <v>291745223.54000002</v>
      </c>
      <c r="I51" s="16">
        <f t="shared" si="7"/>
        <v>100</v>
      </c>
    </row>
    <row r="52" spans="1:9" ht="15.75" x14ac:dyDescent="0.2">
      <c r="A52" s="1"/>
      <c r="B52" s="25" t="s">
        <v>44</v>
      </c>
      <c r="C52" s="42">
        <v>10101</v>
      </c>
      <c r="D52" s="37">
        <v>199811.28</v>
      </c>
      <c r="E52" s="37">
        <v>199811.28</v>
      </c>
      <c r="F52" s="35">
        <f t="shared" si="6"/>
        <v>100</v>
      </c>
      <c r="G52" s="37">
        <v>199811.28</v>
      </c>
      <c r="H52" s="37">
        <v>199811.28</v>
      </c>
      <c r="I52" s="16">
        <f t="shared" si="7"/>
        <v>100</v>
      </c>
    </row>
    <row r="53" spans="1:9" ht="15.75" x14ac:dyDescent="0.2">
      <c r="A53" s="1"/>
      <c r="B53" s="25" t="s">
        <v>46</v>
      </c>
      <c r="C53" s="42">
        <v>10301</v>
      </c>
      <c r="D53" s="37">
        <v>58459212.240000002</v>
      </c>
      <c r="E53" s="37">
        <v>48519145.909999996</v>
      </c>
      <c r="F53" s="35">
        <f t="shared" si="6"/>
        <v>82.996578384957033</v>
      </c>
      <c r="G53" s="37">
        <v>48519145.909999996</v>
      </c>
      <c r="H53" s="37">
        <v>48519145.909999996</v>
      </c>
      <c r="I53" s="16">
        <f t="shared" si="7"/>
        <v>100</v>
      </c>
    </row>
    <row r="54" spans="1:9" ht="15.75" x14ac:dyDescent="0.2">
      <c r="A54" s="1"/>
      <c r="B54" s="25" t="s">
        <v>45</v>
      </c>
      <c r="C54" s="42">
        <v>10306</v>
      </c>
      <c r="D54" s="37">
        <v>284194277.43000001</v>
      </c>
      <c r="E54" s="37">
        <v>242788482.53</v>
      </c>
      <c r="F54" s="35">
        <f t="shared" si="6"/>
        <v>85.430461417296243</v>
      </c>
      <c r="G54" s="37">
        <v>242788482.53</v>
      </c>
      <c r="H54" s="37">
        <v>242788482.53</v>
      </c>
      <c r="I54" s="16">
        <f t="shared" si="7"/>
        <v>100</v>
      </c>
    </row>
    <row r="55" spans="1:9" ht="90" x14ac:dyDescent="0.2">
      <c r="A55" s="1"/>
      <c r="B55" s="25" t="s">
        <v>53</v>
      </c>
      <c r="C55" s="43" t="s">
        <v>54</v>
      </c>
      <c r="D55" s="37">
        <v>237783.82</v>
      </c>
      <c r="E55" s="37">
        <v>237783.82</v>
      </c>
      <c r="F55" s="35"/>
      <c r="G55" s="37">
        <v>237783.82</v>
      </c>
      <c r="H55" s="37">
        <v>237783.82</v>
      </c>
      <c r="I55" s="16"/>
    </row>
    <row r="56" spans="1:9" ht="67.5" x14ac:dyDescent="0.2">
      <c r="A56" s="1"/>
      <c r="B56" s="25" t="s">
        <v>36</v>
      </c>
      <c r="C56" s="42"/>
      <c r="D56" s="36">
        <f>D57+D58+D59+D60</f>
        <v>4648583.47</v>
      </c>
      <c r="E56" s="36">
        <f>E57+E58+E59+E60</f>
        <v>1937831.74</v>
      </c>
      <c r="F56" s="35">
        <f t="shared" si="6"/>
        <v>41.686499823138597</v>
      </c>
      <c r="G56" s="36">
        <f>G57+G58+G59+G60</f>
        <v>1956042.06</v>
      </c>
      <c r="H56" s="36">
        <f>H57+H58+H59+H60</f>
        <v>1937831.74</v>
      </c>
      <c r="I56" s="16">
        <f t="shared" si="7"/>
        <v>99.069022063871159</v>
      </c>
    </row>
    <row r="57" spans="1:9" ht="15.75" x14ac:dyDescent="0.2">
      <c r="A57" s="1"/>
      <c r="B57" s="25" t="s">
        <v>44</v>
      </c>
      <c r="C57" s="42">
        <v>10101</v>
      </c>
      <c r="D57" s="37">
        <v>2619762.5</v>
      </c>
      <c r="E57" s="37">
        <v>1900760.77</v>
      </c>
      <c r="F57" s="35">
        <f t="shared" si="6"/>
        <v>72.554697992661559</v>
      </c>
      <c r="G57" s="37">
        <v>1918971.09</v>
      </c>
      <c r="H57" s="37">
        <v>1900760.77</v>
      </c>
      <c r="I57" s="16">
        <f t="shared" si="7"/>
        <v>99.051037293115243</v>
      </c>
    </row>
    <row r="58" spans="1:9" ht="56.25" x14ac:dyDescent="0.2">
      <c r="A58" s="1"/>
      <c r="B58" s="25" t="s">
        <v>48</v>
      </c>
      <c r="C58" s="42">
        <v>10112</v>
      </c>
      <c r="D58" s="37">
        <v>99587.5</v>
      </c>
      <c r="E58" s="37">
        <v>0</v>
      </c>
      <c r="F58" s="35">
        <f t="shared" si="6"/>
        <v>0</v>
      </c>
      <c r="G58" s="37">
        <v>0</v>
      </c>
      <c r="H58" s="37">
        <v>0</v>
      </c>
      <c r="I58" s="16">
        <v>0</v>
      </c>
    </row>
    <row r="59" spans="1:9" ht="15.75" x14ac:dyDescent="0.2">
      <c r="A59" s="1"/>
      <c r="B59" s="25" t="s">
        <v>45</v>
      </c>
      <c r="C59" s="42">
        <v>10306</v>
      </c>
      <c r="D59" s="37">
        <v>1892162.5</v>
      </c>
      <c r="E59" s="37">
        <v>0</v>
      </c>
      <c r="F59" s="35">
        <f t="shared" si="6"/>
        <v>0</v>
      </c>
      <c r="G59" s="37">
        <v>0</v>
      </c>
      <c r="H59" s="37">
        <v>0</v>
      </c>
      <c r="I59" s="16">
        <v>0</v>
      </c>
    </row>
    <row r="60" spans="1:9" ht="90" x14ac:dyDescent="0.2">
      <c r="A60" s="1"/>
      <c r="B60" s="25" t="s">
        <v>53</v>
      </c>
      <c r="C60" s="43" t="s">
        <v>54</v>
      </c>
      <c r="D60" s="37">
        <v>37070.97</v>
      </c>
      <c r="E60" s="37">
        <v>37070.97</v>
      </c>
      <c r="F60" s="35"/>
      <c r="G60" s="37">
        <v>37070.97</v>
      </c>
      <c r="H60" s="37">
        <v>37070.97</v>
      </c>
      <c r="I60" s="16"/>
    </row>
    <row r="61" spans="1:9" ht="45" x14ac:dyDescent="0.2">
      <c r="A61" s="1"/>
      <c r="B61" s="25" t="s">
        <v>37</v>
      </c>
      <c r="C61" s="42"/>
      <c r="D61" s="36">
        <f>D62</f>
        <v>2229610</v>
      </c>
      <c r="E61" s="36">
        <f t="shared" ref="E61:H61" si="11">E62</f>
        <v>1741138.75</v>
      </c>
      <c r="F61" s="35">
        <f t="shared" si="6"/>
        <v>78.091628132274252</v>
      </c>
      <c r="G61" s="36">
        <f t="shared" si="11"/>
        <v>1741138.75</v>
      </c>
      <c r="H61" s="36">
        <f t="shared" si="11"/>
        <v>1741138.75</v>
      </c>
      <c r="I61" s="16">
        <f t="shared" si="7"/>
        <v>100</v>
      </c>
    </row>
    <row r="62" spans="1:9" ht="15.75" x14ac:dyDescent="0.2">
      <c r="A62" s="1"/>
      <c r="B62" s="25" t="s">
        <v>44</v>
      </c>
      <c r="C62" s="42">
        <v>10101</v>
      </c>
      <c r="D62" s="37">
        <v>2229610</v>
      </c>
      <c r="E62" s="37">
        <v>1741138.75</v>
      </c>
      <c r="F62" s="35">
        <f t="shared" si="6"/>
        <v>78.091628132274252</v>
      </c>
      <c r="G62" s="37">
        <v>1741138.75</v>
      </c>
      <c r="H62" s="37">
        <v>1741138.75</v>
      </c>
      <c r="I62" s="16">
        <f t="shared" si="7"/>
        <v>100</v>
      </c>
    </row>
    <row r="63" spans="1:9" ht="67.5" x14ac:dyDescent="0.2">
      <c r="A63" s="1"/>
      <c r="B63" s="25" t="s">
        <v>38</v>
      </c>
      <c r="C63" s="42"/>
      <c r="D63" s="36">
        <f>D64+D65+D66+D67+D68</f>
        <v>14177571.969999999</v>
      </c>
      <c r="E63" s="36">
        <f>E64+E65+E66+E67+E68</f>
        <v>9996108.9900000002</v>
      </c>
      <c r="F63" s="35">
        <f t="shared" si="6"/>
        <v>70.506494420567563</v>
      </c>
      <c r="G63" s="36">
        <f>G64+G65+G66+G67</f>
        <v>10035058.699999999</v>
      </c>
      <c r="H63" s="36">
        <f>H64+H65+H66+H67</f>
        <v>9996108.9900000002</v>
      </c>
      <c r="I63" s="16">
        <f t="shared" si="7"/>
        <v>99.61186365556587</v>
      </c>
    </row>
    <row r="64" spans="1:9" ht="15.75" x14ac:dyDescent="0.2">
      <c r="A64" s="1"/>
      <c r="B64" s="25" t="s">
        <v>44</v>
      </c>
      <c r="C64" s="42">
        <v>10101</v>
      </c>
      <c r="D64" s="37">
        <v>10720929.09</v>
      </c>
      <c r="E64" s="37">
        <v>6682738.8200000003</v>
      </c>
      <c r="F64" s="35">
        <f t="shared" si="6"/>
        <v>62.333579150648035</v>
      </c>
      <c r="G64" s="37">
        <v>6682738.9199999999</v>
      </c>
      <c r="H64" s="37">
        <v>6682738.8200000003</v>
      </c>
      <c r="I64" s="16">
        <f t="shared" si="7"/>
        <v>99.999998503607571</v>
      </c>
    </row>
    <row r="65" spans="1:9" ht="45" x14ac:dyDescent="0.2">
      <c r="A65" s="1"/>
      <c r="B65" s="25" t="s">
        <v>47</v>
      </c>
      <c r="C65" s="42">
        <v>10111</v>
      </c>
      <c r="D65" s="37">
        <v>1130540</v>
      </c>
      <c r="E65" s="37">
        <v>1130540</v>
      </c>
      <c r="F65" s="35">
        <f t="shared" si="6"/>
        <v>100</v>
      </c>
      <c r="G65" s="37">
        <v>1130540</v>
      </c>
      <c r="H65" s="37">
        <v>1130540</v>
      </c>
      <c r="I65" s="16">
        <v>0</v>
      </c>
    </row>
    <row r="66" spans="1:9" ht="15.75" x14ac:dyDescent="0.2">
      <c r="A66" s="1"/>
      <c r="B66" s="25" t="s">
        <v>46</v>
      </c>
      <c r="C66" s="42">
        <v>10301</v>
      </c>
      <c r="D66" s="37">
        <v>261167.62</v>
      </c>
      <c r="E66" s="37">
        <v>182830.17</v>
      </c>
      <c r="F66" s="35">
        <f t="shared" si="6"/>
        <v>70.004914851236151</v>
      </c>
      <c r="G66" s="37">
        <v>221779.78</v>
      </c>
      <c r="H66" s="37">
        <v>182830.17</v>
      </c>
      <c r="I66" s="16">
        <f t="shared" si="7"/>
        <v>82.437709154549623</v>
      </c>
    </row>
    <row r="67" spans="1:9" ht="15.75" x14ac:dyDescent="0.2">
      <c r="A67" s="1"/>
      <c r="B67" s="25" t="s">
        <v>45</v>
      </c>
      <c r="C67" s="42">
        <v>10306</v>
      </c>
      <c r="D67" s="37">
        <v>2000000</v>
      </c>
      <c r="E67" s="37">
        <v>2000000</v>
      </c>
      <c r="F67" s="35">
        <f t="shared" si="6"/>
        <v>100</v>
      </c>
      <c r="G67" s="37">
        <v>2000000</v>
      </c>
      <c r="H67" s="37">
        <v>2000000</v>
      </c>
      <c r="I67" s="16">
        <f t="shared" si="7"/>
        <v>100</v>
      </c>
    </row>
    <row r="68" spans="1:9" ht="90" x14ac:dyDescent="0.2">
      <c r="A68" s="1"/>
      <c r="B68" s="25" t="s">
        <v>53</v>
      </c>
      <c r="C68" s="43" t="s">
        <v>54</v>
      </c>
      <c r="D68" s="37">
        <v>64935.26</v>
      </c>
      <c r="E68" s="37">
        <v>0</v>
      </c>
      <c r="F68" s="35">
        <f t="shared" si="6"/>
        <v>0</v>
      </c>
      <c r="G68" s="37">
        <v>0</v>
      </c>
      <c r="H68" s="37">
        <v>0</v>
      </c>
      <c r="I68" s="16">
        <v>0</v>
      </c>
    </row>
    <row r="69" spans="1:9" ht="67.5" x14ac:dyDescent="0.2">
      <c r="A69" s="1"/>
      <c r="B69" s="25" t="s">
        <v>39</v>
      </c>
      <c r="C69" s="42"/>
      <c r="D69" s="36">
        <f>D70+D71+D72</f>
        <v>19223575.259999998</v>
      </c>
      <c r="E69" s="36">
        <f>E70+E71+E72</f>
        <v>14561783.790000001</v>
      </c>
      <c r="F69" s="35">
        <f t="shared" si="6"/>
        <v>75.749612613944123</v>
      </c>
      <c r="G69" s="36">
        <f>G70+G71+G72</f>
        <v>14576783.790000001</v>
      </c>
      <c r="H69" s="36">
        <f>H70+H71+H72</f>
        <v>14561783.790000001</v>
      </c>
      <c r="I69" s="16">
        <f t="shared" si="7"/>
        <v>99.897096642057008</v>
      </c>
    </row>
    <row r="70" spans="1:9" ht="15.75" x14ac:dyDescent="0.2">
      <c r="A70" s="1"/>
      <c r="B70" s="25" t="s">
        <v>44</v>
      </c>
      <c r="C70" s="42">
        <v>10101</v>
      </c>
      <c r="D70" s="37">
        <v>18401136</v>
      </c>
      <c r="E70" s="37">
        <v>14020946.960000001</v>
      </c>
      <c r="F70" s="35">
        <f>E70/D70*100</f>
        <v>76.196094415040477</v>
      </c>
      <c r="G70" s="37">
        <v>14035946.960000001</v>
      </c>
      <c r="H70" s="37">
        <v>14020946.960000001</v>
      </c>
      <c r="I70" s="16">
        <f t="shared" si="7"/>
        <v>99.893131542583149</v>
      </c>
    </row>
    <row r="71" spans="1:9" ht="15.75" x14ac:dyDescent="0.2">
      <c r="A71" s="1"/>
      <c r="B71" s="25" t="s">
        <v>46</v>
      </c>
      <c r="C71" s="42">
        <v>10301</v>
      </c>
      <c r="D71" s="37">
        <v>783502.83</v>
      </c>
      <c r="E71" s="37">
        <v>501900.4</v>
      </c>
      <c r="F71" s="35">
        <f t="shared" si="6"/>
        <v>64.058530586290303</v>
      </c>
      <c r="G71" s="37">
        <v>501900.4</v>
      </c>
      <c r="H71" s="37">
        <v>501900.4</v>
      </c>
      <c r="I71" s="16">
        <f t="shared" si="7"/>
        <v>100</v>
      </c>
    </row>
    <row r="72" spans="1:9" ht="81.75" customHeight="1" x14ac:dyDescent="0.2">
      <c r="A72" s="1"/>
      <c r="B72" s="25" t="s">
        <v>53</v>
      </c>
      <c r="C72" s="43" t="s">
        <v>54</v>
      </c>
      <c r="D72" s="37">
        <v>38936.43</v>
      </c>
      <c r="E72" s="37">
        <v>38936.43</v>
      </c>
      <c r="F72" s="35"/>
      <c r="G72" s="37">
        <v>38936.43</v>
      </c>
      <c r="H72" s="37">
        <v>38936.43</v>
      </c>
      <c r="I72" s="16">
        <f t="shared" si="7"/>
        <v>100</v>
      </c>
    </row>
    <row r="73" spans="1:9" ht="67.5" x14ac:dyDescent="0.2">
      <c r="A73" s="1"/>
      <c r="B73" s="25" t="s">
        <v>40</v>
      </c>
      <c r="C73" s="42"/>
      <c r="D73" s="36">
        <f>D74+D75+D76+D77+D78</f>
        <v>11572523.710000001</v>
      </c>
      <c r="E73" s="36">
        <f>E74+E75+E76+E77+E78</f>
        <v>8464805.0700000003</v>
      </c>
      <c r="F73" s="35">
        <f t="shared" si="6"/>
        <v>73.145713779660937</v>
      </c>
      <c r="G73" s="36">
        <f>G74+G75+G76+G77+G78</f>
        <v>8464805.0700000003</v>
      </c>
      <c r="H73" s="36">
        <f>H74+H75+H76+H77+H78</f>
        <v>8464805.0700000003</v>
      </c>
      <c r="I73" s="16">
        <f t="shared" si="7"/>
        <v>100</v>
      </c>
    </row>
    <row r="74" spans="1:9" ht="15.75" x14ac:dyDescent="0.2">
      <c r="A74" s="1"/>
      <c r="B74" s="25" t="s">
        <v>44</v>
      </c>
      <c r="C74" s="42">
        <v>10101</v>
      </c>
      <c r="D74" s="37">
        <v>7231387.4800000004</v>
      </c>
      <c r="E74" s="37">
        <v>4336848.2699999996</v>
      </c>
      <c r="F74" s="35">
        <f t="shared" si="6"/>
        <v>59.972561033335737</v>
      </c>
      <c r="G74" s="37">
        <v>4336848.2699999996</v>
      </c>
      <c r="H74" s="37">
        <v>4336848.2699999996</v>
      </c>
      <c r="I74" s="16">
        <f t="shared" si="7"/>
        <v>100</v>
      </c>
    </row>
    <row r="75" spans="1:9" ht="56.25" x14ac:dyDescent="0.2">
      <c r="A75" s="1"/>
      <c r="B75" s="25" t="s">
        <v>48</v>
      </c>
      <c r="C75" s="42">
        <v>10112</v>
      </c>
      <c r="D75" s="37">
        <v>671622.52</v>
      </c>
      <c r="E75" s="37">
        <v>671622.52</v>
      </c>
      <c r="F75" s="35">
        <f t="shared" si="6"/>
        <v>100</v>
      </c>
      <c r="G75" s="37">
        <v>671622.52</v>
      </c>
      <c r="H75" s="37">
        <v>671622.52</v>
      </c>
      <c r="I75" s="16">
        <f t="shared" si="7"/>
        <v>100</v>
      </c>
    </row>
    <row r="76" spans="1:9" ht="15.75" x14ac:dyDescent="0.2">
      <c r="A76" s="1"/>
      <c r="B76" s="25" t="s">
        <v>46</v>
      </c>
      <c r="C76" s="42">
        <v>10301</v>
      </c>
      <c r="D76" s="37">
        <v>261167.62</v>
      </c>
      <c r="E76" s="37">
        <v>136864.78</v>
      </c>
      <c r="F76" s="35">
        <f t="shared" si="6"/>
        <v>52.404957398623921</v>
      </c>
      <c r="G76" s="37">
        <v>136864.78</v>
      </c>
      <c r="H76" s="37">
        <v>136864.78</v>
      </c>
      <c r="I76" s="16">
        <f t="shared" si="7"/>
        <v>100</v>
      </c>
    </row>
    <row r="77" spans="1:9" ht="15.75" x14ac:dyDescent="0.2">
      <c r="A77" s="1"/>
      <c r="B77" s="25" t="s">
        <v>45</v>
      </c>
      <c r="C77" s="42">
        <v>10306</v>
      </c>
      <c r="D77" s="37">
        <v>3319469.5</v>
      </c>
      <c r="E77" s="37">
        <v>3319469.5</v>
      </c>
      <c r="F77" s="35">
        <f t="shared" si="6"/>
        <v>100</v>
      </c>
      <c r="G77" s="37">
        <v>3319469.5</v>
      </c>
      <c r="H77" s="37">
        <v>3319469.5</v>
      </c>
      <c r="I77" s="16">
        <f t="shared" si="7"/>
        <v>100</v>
      </c>
    </row>
    <row r="78" spans="1:9" ht="84" customHeight="1" x14ac:dyDescent="0.2">
      <c r="A78" s="1"/>
      <c r="B78" s="25" t="s">
        <v>53</v>
      </c>
      <c r="C78" s="43" t="s">
        <v>54</v>
      </c>
      <c r="D78" s="37">
        <v>88876.59</v>
      </c>
      <c r="E78" s="37">
        <v>0</v>
      </c>
      <c r="F78" s="35"/>
      <c r="G78" s="37">
        <v>0</v>
      </c>
      <c r="H78" s="37">
        <v>0</v>
      </c>
      <c r="I78" s="16">
        <v>0</v>
      </c>
    </row>
    <row r="79" spans="1:9" ht="70.5" customHeight="1" x14ac:dyDescent="0.2">
      <c r="A79" s="1"/>
      <c r="B79" s="25" t="s">
        <v>41</v>
      </c>
      <c r="C79" s="42"/>
      <c r="D79" s="36">
        <f>D80+D81+D82</f>
        <v>5264419.71</v>
      </c>
      <c r="E79" s="36">
        <f>E80+E81+E82</f>
        <v>2859413.87</v>
      </c>
      <c r="F79" s="35">
        <f t="shared" si="6"/>
        <v>54.31584158399103</v>
      </c>
      <c r="G79" s="36">
        <f>G80+G81+G82</f>
        <v>2859413.87</v>
      </c>
      <c r="H79" s="36">
        <f>H80+H81+H82</f>
        <v>2859413.87</v>
      </c>
      <c r="I79" s="16">
        <f t="shared" si="7"/>
        <v>100</v>
      </c>
    </row>
    <row r="80" spans="1:9" ht="15.75" x14ac:dyDescent="0.2">
      <c r="A80" s="1"/>
      <c r="B80" s="25" t="s">
        <v>44</v>
      </c>
      <c r="C80" s="42">
        <v>10101</v>
      </c>
      <c r="D80" s="37">
        <v>5081357</v>
      </c>
      <c r="E80" s="37">
        <v>2783945.06</v>
      </c>
      <c r="F80" s="35">
        <f t="shared" si="6"/>
        <v>54.787432963281269</v>
      </c>
      <c r="G80" s="37">
        <v>2783945.06</v>
      </c>
      <c r="H80" s="37">
        <v>2783945.06</v>
      </c>
      <c r="I80" s="16">
        <f t="shared" si="7"/>
        <v>100</v>
      </c>
    </row>
    <row r="81" spans="1:9" ht="15.75" x14ac:dyDescent="0.2">
      <c r="A81" s="1"/>
      <c r="B81" s="25" t="s">
        <v>46</v>
      </c>
      <c r="C81" s="42">
        <v>10301</v>
      </c>
      <c r="D81" s="37">
        <v>130583.8</v>
      </c>
      <c r="E81" s="37">
        <v>75468.81</v>
      </c>
      <c r="F81" s="35">
        <f t="shared" si="6"/>
        <v>57.793393973831364</v>
      </c>
      <c r="G81" s="37">
        <v>75468.81</v>
      </c>
      <c r="H81" s="37">
        <v>75468.81</v>
      </c>
      <c r="I81" s="16">
        <f t="shared" si="7"/>
        <v>100</v>
      </c>
    </row>
    <row r="82" spans="1:9" ht="84.75" customHeight="1" x14ac:dyDescent="0.2">
      <c r="A82" s="1"/>
      <c r="B82" s="25" t="s">
        <v>53</v>
      </c>
      <c r="C82" s="43" t="s">
        <v>54</v>
      </c>
      <c r="D82" s="37">
        <v>52478.91</v>
      </c>
      <c r="E82" s="37">
        <v>0</v>
      </c>
      <c r="F82" s="35">
        <f t="shared" si="6"/>
        <v>0</v>
      </c>
      <c r="G82" s="37">
        <v>0</v>
      </c>
      <c r="H82" s="37">
        <v>0</v>
      </c>
      <c r="I82" s="16">
        <v>0</v>
      </c>
    </row>
    <row r="83" spans="1:9" ht="69" customHeight="1" x14ac:dyDescent="0.2">
      <c r="A83" s="1"/>
      <c r="B83" s="25" t="s">
        <v>42</v>
      </c>
      <c r="C83" s="42"/>
      <c r="D83" s="36">
        <f>D84+D85+D86</f>
        <v>6853525.9699999997</v>
      </c>
      <c r="E83" s="36">
        <f>E84+E85+E86</f>
        <v>4378029.3999999994</v>
      </c>
      <c r="F83" s="35">
        <f t="shared" si="6"/>
        <v>63.879956378132754</v>
      </c>
      <c r="G83" s="36">
        <f t="shared" ref="G83:H83" si="12">G84+G85</f>
        <v>4378029.3999999994</v>
      </c>
      <c r="H83" s="36">
        <f t="shared" si="12"/>
        <v>4378029.3999999994</v>
      </c>
      <c r="I83" s="16">
        <f t="shared" si="7"/>
        <v>100</v>
      </c>
    </row>
    <row r="84" spans="1:9" ht="15.75" x14ac:dyDescent="0.2">
      <c r="A84" s="1"/>
      <c r="B84" s="25" t="s">
        <v>44</v>
      </c>
      <c r="C84" s="42">
        <v>10101</v>
      </c>
      <c r="D84" s="37">
        <v>6637080.8799999999</v>
      </c>
      <c r="E84" s="37">
        <v>4299653.8099999996</v>
      </c>
      <c r="F84" s="35">
        <f t="shared" si="6"/>
        <v>64.782302457040416</v>
      </c>
      <c r="G84" s="37">
        <v>4299653.8099999996</v>
      </c>
      <c r="H84" s="37">
        <v>4299653.8099999996</v>
      </c>
      <c r="I84" s="16">
        <f t="shared" si="7"/>
        <v>100</v>
      </c>
    </row>
    <row r="85" spans="1:9" ht="15.75" x14ac:dyDescent="0.2">
      <c r="A85" s="1"/>
      <c r="B85" s="25" t="s">
        <v>46</v>
      </c>
      <c r="C85" s="42">
        <v>10301</v>
      </c>
      <c r="D85" s="37">
        <v>130583.8</v>
      </c>
      <c r="E85" s="37">
        <v>78375.59</v>
      </c>
      <c r="F85" s="35">
        <f t="shared" si="6"/>
        <v>60.019382189827517</v>
      </c>
      <c r="G85" s="37">
        <v>78375.59</v>
      </c>
      <c r="H85" s="37">
        <v>78375.59</v>
      </c>
      <c r="I85" s="16">
        <f t="shared" si="7"/>
        <v>100</v>
      </c>
    </row>
    <row r="86" spans="1:9" ht="84" customHeight="1" x14ac:dyDescent="0.2">
      <c r="A86" s="1"/>
      <c r="B86" s="25" t="s">
        <v>53</v>
      </c>
      <c r="C86" s="43" t="s">
        <v>54</v>
      </c>
      <c r="D86" s="37">
        <v>85861.29</v>
      </c>
      <c r="E86" s="37">
        <v>0</v>
      </c>
      <c r="F86" s="35"/>
      <c r="G86" s="37">
        <v>0</v>
      </c>
      <c r="H86" s="37">
        <v>0</v>
      </c>
      <c r="I86" s="16">
        <v>0</v>
      </c>
    </row>
    <row r="87" spans="1:9" ht="74.25" customHeight="1" x14ac:dyDescent="0.2">
      <c r="A87" s="1"/>
      <c r="B87" s="25" t="s">
        <v>43</v>
      </c>
      <c r="C87" s="42"/>
      <c r="D87" s="36">
        <f>D88+D89+D90+D92+D91</f>
        <v>18890409.68</v>
      </c>
      <c r="E87" s="36">
        <f>E88+E89+E90+E92+E91</f>
        <v>15082622.050000001</v>
      </c>
      <c r="F87" s="35">
        <f t="shared" si="6"/>
        <v>79.842747221986144</v>
      </c>
      <c r="G87" s="36">
        <f>G88+G89+G90+G92+G91</f>
        <v>15082622.050000001</v>
      </c>
      <c r="H87" s="36">
        <f>H88+H89+H90+H92+H91</f>
        <v>15082622.050000001</v>
      </c>
      <c r="I87" s="16">
        <f t="shared" si="7"/>
        <v>100</v>
      </c>
    </row>
    <row r="88" spans="1:9" ht="15.75" x14ac:dyDescent="0.2">
      <c r="A88" s="1"/>
      <c r="B88" s="25" t="s">
        <v>44</v>
      </c>
      <c r="C88" s="42">
        <v>10101</v>
      </c>
      <c r="D88" s="37">
        <v>9132631</v>
      </c>
      <c r="E88" s="37">
        <v>5496874.2599999998</v>
      </c>
      <c r="F88" s="35">
        <f t="shared" si="6"/>
        <v>60.189383103291917</v>
      </c>
      <c r="G88" s="37">
        <v>5496874.2599999998</v>
      </c>
      <c r="H88" s="37">
        <v>5496874.2599999998</v>
      </c>
      <c r="I88" s="16">
        <f t="shared" si="7"/>
        <v>100</v>
      </c>
    </row>
    <row r="89" spans="1:9" ht="56.25" x14ac:dyDescent="0.2">
      <c r="A89" s="1"/>
      <c r="B89" s="25" t="s">
        <v>48</v>
      </c>
      <c r="C89" s="42">
        <v>10112</v>
      </c>
      <c r="D89" s="37">
        <v>471619.6</v>
      </c>
      <c r="E89" s="37">
        <v>471619.6</v>
      </c>
      <c r="F89" s="35">
        <f t="shared" si="6"/>
        <v>100</v>
      </c>
      <c r="G89" s="37">
        <v>471619.6</v>
      </c>
      <c r="H89" s="37">
        <v>471619.6</v>
      </c>
      <c r="I89" s="16">
        <v>0</v>
      </c>
    </row>
    <row r="90" spans="1:9" ht="15.75" x14ac:dyDescent="0.2">
      <c r="A90" s="1"/>
      <c r="B90" s="25" t="s">
        <v>46</v>
      </c>
      <c r="C90" s="42">
        <v>10301</v>
      </c>
      <c r="D90" s="37">
        <v>261167.62</v>
      </c>
      <c r="E90" s="37">
        <v>153355.78</v>
      </c>
      <c r="F90" s="35">
        <f t="shared" si="6"/>
        <v>58.719292996582041</v>
      </c>
      <c r="G90" s="37">
        <v>153355.78</v>
      </c>
      <c r="H90" s="37">
        <v>153355.78</v>
      </c>
      <c r="I90" s="16">
        <f t="shared" si="7"/>
        <v>100</v>
      </c>
    </row>
    <row r="91" spans="1:9" ht="15.75" x14ac:dyDescent="0.2">
      <c r="A91" s="1"/>
      <c r="B91" s="25" t="s">
        <v>45</v>
      </c>
      <c r="C91" s="42">
        <v>10306</v>
      </c>
      <c r="D91" s="37">
        <v>8960772.4100000001</v>
      </c>
      <c r="E91" s="37">
        <v>8960772.4100000001</v>
      </c>
      <c r="F91" s="35"/>
      <c r="G91" s="37">
        <v>8960772.4100000001</v>
      </c>
      <c r="H91" s="37">
        <v>8960772.4100000001</v>
      </c>
      <c r="I91" s="16">
        <f t="shared" si="7"/>
        <v>100</v>
      </c>
    </row>
    <row r="92" spans="1:9" ht="88.5" customHeight="1" x14ac:dyDescent="0.2">
      <c r="A92" s="1"/>
      <c r="B92" s="25" t="s">
        <v>53</v>
      </c>
      <c r="C92" s="43" t="s">
        <v>54</v>
      </c>
      <c r="D92" s="37">
        <v>64219.05</v>
      </c>
      <c r="E92" s="37">
        <v>0</v>
      </c>
      <c r="F92" s="35">
        <f t="shared" si="6"/>
        <v>0</v>
      </c>
      <c r="G92" s="37">
        <v>0</v>
      </c>
      <c r="H92" s="37">
        <v>0</v>
      </c>
      <c r="I92" s="16">
        <v>0</v>
      </c>
    </row>
    <row r="93" spans="1:9" ht="32.25" customHeight="1" x14ac:dyDescent="0.2">
      <c r="A93" s="1" t="s">
        <v>25</v>
      </c>
      <c r="B93" s="45" t="s">
        <v>19</v>
      </c>
      <c r="C93" s="45" t="s">
        <v>19</v>
      </c>
      <c r="D93" s="16">
        <f>D87+D83+D79+D73+D69+D63+D61+D56+D51+D45+D39+D36+D34+D27+D25</f>
        <v>1260469419.98</v>
      </c>
      <c r="E93" s="16">
        <f>E25+E27+E34+E36+E39+E45+E51+E56+E61+E63+E69+E73+E79+E83+E87</f>
        <v>842287030.40999997</v>
      </c>
      <c r="F93" s="16">
        <f t="shared" si="6"/>
        <v>66.823281632914558</v>
      </c>
      <c r="G93" s="16">
        <f>G25+G27+G34+G36+G39+G45+G51+G56+G61+G63+G69+G73+G79+G83+G87</f>
        <v>856683736.57000005</v>
      </c>
      <c r="H93" s="16">
        <f>H25+H27+H34+H36+H39+H45+H51+H56+H61+H63+H69+H73+H79+H83+H87</f>
        <v>842287030.40999997</v>
      </c>
      <c r="I93" s="16">
        <f t="shared" si="7"/>
        <v>98.31948412868887</v>
      </c>
    </row>
    <row r="94" spans="1:9" ht="15.75" x14ac:dyDescent="0.2">
      <c r="A94" s="61" t="s">
        <v>26</v>
      </c>
      <c r="B94" s="61"/>
      <c r="C94" s="61"/>
      <c r="D94" s="61"/>
      <c r="E94" s="61"/>
      <c r="F94" s="61"/>
      <c r="G94" s="61"/>
      <c r="H94" s="61"/>
      <c r="I94" s="61"/>
    </row>
    <row r="95" spans="1:9" ht="15.75" x14ac:dyDescent="0.2">
      <c r="A95" s="1"/>
      <c r="B95" s="23"/>
      <c r="C95" s="1"/>
      <c r="D95" s="10"/>
      <c r="E95" s="10"/>
      <c r="F95" s="10"/>
      <c r="G95" s="10"/>
      <c r="H95" s="10"/>
      <c r="I95" s="10"/>
    </row>
    <row r="96" spans="1:9" ht="15.75" x14ac:dyDescent="0.2">
      <c r="A96" s="1"/>
      <c r="B96" s="23"/>
      <c r="C96" s="1"/>
      <c r="D96" s="10"/>
      <c r="E96" s="10"/>
      <c r="F96" s="10"/>
      <c r="G96" s="63"/>
      <c r="H96" s="63"/>
      <c r="I96" s="10"/>
    </row>
    <row r="97" spans="1:9" ht="29.25" customHeight="1" x14ac:dyDescent="0.2">
      <c r="A97" s="1" t="s">
        <v>27</v>
      </c>
      <c r="B97" s="45" t="s">
        <v>19</v>
      </c>
      <c r="C97" s="45" t="s">
        <v>19</v>
      </c>
      <c r="D97" s="10"/>
      <c r="E97" s="10"/>
      <c r="F97" s="10"/>
      <c r="G97" s="10"/>
      <c r="H97" s="10"/>
      <c r="I97" s="10"/>
    </row>
    <row r="98" spans="1:9" ht="30.75" customHeight="1" x14ac:dyDescent="0.2">
      <c r="A98" s="1" t="s">
        <v>28</v>
      </c>
      <c r="B98" s="22"/>
      <c r="C98" s="10"/>
      <c r="D98" s="15">
        <f>D93</f>
        <v>1260469419.98</v>
      </c>
      <c r="E98" s="15">
        <f>E93</f>
        <v>842287030.40999997</v>
      </c>
      <c r="F98" s="16">
        <f t="shared" ref="F98" si="13">E98/D98*100</f>
        <v>66.823281632914558</v>
      </c>
      <c r="G98" s="16">
        <f>G93</f>
        <v>856683736.57000005</v>
      </c>
      <c r="H98" s="16">
        <f>H93</f>
        <v>842287030.40999997</v>
      </c>
      <c r="I98" s="16">
        <f t="shared" ref="I98" si="14">H98/G98*100</f>
        <v>98.31948412868887</v>
      </c>
    </row>
    <row r="99" spans="1:9" x14ac:dyDescent="0.2">
      <c r="A99" s="17"/>
      <c r="B99" s="27"/>
      <c r="C99" s="17"/>
      <c r="D99" s="38"/>
      <c r="E99" s="38"/>
      <c r="F99" s="38"/>
      <c r="G99" s="38"/>
      <c r="H99" s="38"/>
      <c r="I99" s="38"/>
    </row>
    <row r="100" spans="1:9" ht="15.75" x14ac:dyDescent="0.2">
      <c r="A100" s="18" t="s">
        <v>49</v>
      </c>
    </row>
    <row r="101" spans="1:9" ht="14.25" customHeight="1" x14ac:dyDescent="0.2">
      <c r="A101" s="51" t="s">
        <v>59</v>
      </c>
      <c r="B101" s="51"/>
      <c r="C101" s="51"/>
      <c r="F101" s="47" t="s">
        <v>50</v>
      </c>
    </row>
    <row r="104" spans="1:9" ht="15.75" x14ac:dyDescent="0.25">
      <c r="A104" s="19" t="s">
        <v>58</v>
      </c>
    </row>
    <row r="105" spans="1:9" ht="15.75" x14ac:dyDescent="0.25">
      <c r="A105" s="52" t="s">
        <v>59</v>
      </c>
      <c r="B105" s="52"/>
      <c r="F105" s="47" t="s">
        <v>51</v>
      </c>
    </row>
    <row r="115" spans="2:2" x14ac:dyDescent="0.2">
      <c r="B115" s="48"/>
    </row>
  </sheetData>
  <autoFilter ref="I2:I104"/>
  <mergeCells count="22">
    <mergeCell ref="A18:I18"/>
    <mergeCell ref="H8:I8"/>
    <mergeCell ref="H9:I9"/>
    <mergeCell ref="I10:I11"/>
    <mergeCell ref="A12:I12"/>
    <mergeCell ref="A13:I13"/>
    <mergeCell ref="A101:C101"/>
    <mergeCell ref="A105:B105"/>
    <mergeCell ref="A2:I2"/>
    <mergeCell ref="A3:I3"/>
    <mergeCell ref="B5:B11"/>
    <mergeCell ref="D5:D11"/>
    <mergeCell ref="E5:F6"/>
    <mergeCell ref="G5:I5"/>
    <mergeCell ref="G6:I6"/>
    <mergeCell ref="F7:F11"/>
    <mergeCell ref="G7:G11"/>
    <mergeCell ref="H7:I7"/>
    <mergeCell ref="A23:I23"/>
    <mergeCell ref="A24:I24"/>
    <mergeCell ref="A94:I94"/>
    <mergeCell ref="G96:H96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FIN</cp:lastModifiedBy>
  <cp:lastPrinted>2022-10-21T11:10:20Z</cp:lastPrinted>
  <dcterms:created xsi:type="dcterms:W3CDTF">2022-04-05T05:30:07Z</dcterms:created>
  <dcterms:modified xsi:type="dcterms:W3CDTF">2022-10-21T11:23:24Z</dcterms:modified>
</cp:coreProperties>
</file>