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50" windowHeight="11010" activeTab="0"/>
  </bookViews>
  <sheets>
    <sheet name="Приложение 12" sheetId="1" r:id="rId1"/>
    <sheet name="Лист3" sheetId="2" r:id="rId2"/>
  </sheets>
  <definedNames>
    <definedName name="_xlnm.Print_Titles" localSheetId="0">'Приложение 12'!$6:$6</definedName>
    <definedName name="_xlnm.Print_Area" localSheetId="0">'Приложение 12'!$B$30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<sst xmlns="http://schemas.openxmlformats.org/spreadsheetml/2006/main" count="196" uniqueCount="88">
  <si>
    <t>№ п/п</t>
  </si>
  <si>
    <t>Источники ресурсного обеспечения</t>
  </si>
  <si>
    <t>краевой бюджет</t>
  </si>
  <si>
    <t>местный бюджет</t>
  </si>
  <si>
    <t>2.1.</t>
  </si>
  <si>
    <t>2.3.</t>
  </si>
  <si>
    <t>3.1.</t>
  </si>
  <si>
    <t>4.1.</t>
  </si>
  <si>
    <t>4.2.</t>
  </si>
  <si>
    <t>ИНФОРМАЦИЯ</t>
  </si>
  <si>
    <t>Наименование Программы</t>
  </si>
  <si>
    <t>ВСЕГО по программам:</t>
  </si>
  <si>
    <t>1.</t>
  </si>
  <si>
    <t>2.</t>
  </si>
  <si>
    <t>3.</t>
  </si>
  <si>
    <t>4.</t>
  </si>
  <si>
    <t>5.</t>
  </si>
  <si>
    <t>7.</t>
  </si>
  <si>
    <t>8.</t>
  </si>
  <si>
    <t>из них:</t>
  </si>
  <si>
    <t>1.1.</t>
  </si>
  <si>
    <t>1.2.</t>
  </si>
  <si>
    <t>3.2.</t>
  </si>
  <si>
    <t>5.1.</t>
  </si>
  <si>
    <t>5.2.</t>
  </si>
  <si>
    <t>7.1.</t>
  </si>
  <si>
    <t>7.2.</t>
  </si>
  <si>
    <t>8.1.</t>
  </si>
  <si>
    <t>8.2.</t>
  </si>
  <si>
    <t>*-остатки субсидий из федерального бюджета на завершение работ (мероприятий), начатых в 2011, 2012 году</t>
  </si>
  <si>
    <t>1.3.</t>
  </si>
  <si>
    <t>Бюджетная роспись расходов главного распорядителя средств на год</t>
  </si>
  <si>
    <t>Подпрограмма "Обеспечение безопасности дорожного движения", всего</t>
  </si>
  <si>
    <t>Подпрограмма "Дорожное хозяйство", всего</t>
  </si>
  <si>
    <t>федеральный бюджет</t>
  </si>
  <si>
    <t>Всего</t>
  </si>
  <si>
    <t>1.4.</t>
  </si>
  <si>
    <t>6.</t>
  </si>
  <si>
    <t>6.1.</t>
  </si>
  <si>
    <t>6.2.</t>
  </si>
  <si>
    <t>6.3.</t>
  </si>
  <si>
    <t xml:space="preserve">местный бюджет </t>
  </si>
  <si>
    <t>Е.А. Пластунова</t>
  </si>
  <si>
    <t xml:space="preserve">Кассовые расходы </t>
  </si>
  <si>
    <t xml:space="preserve">в % к сводной бюджетной росписи  
</t>
  </si>
  <si>
    <t>Финансирование программ с учетом изменений</t>
  </si>
  <si>
    <t>Начальник отдела экономического 
развития администрации 
Труновского муниципального округа 
Ставропольского края</t>
  </si>
  <si>
    <t>Подпрограмма "Обеспечение реализации муниципальной программы отдела образования администрации Труновского муниципального округа Ставропольского края, другие вопросы в области образования и общепрограммные мероприятия", всего</t>
  </si>
  <si>
    <t>Подпрограмма "Проведение мероприятий для молодежи Труновского округа", всего</t>
  </si>
  <si>
    <t>Подпрограмма "Организация и проведение официальных физкультурно-оздоровительных и спортивных мероприятий на территории Труновского муниципального округа Ставропольского края", всего</t>
  </si>
  <si>
    <t>Муниципальная программа  "Развитие экономического потенциала на территории Труновского муниципального округа Ставропольского края", всего</t>
  </si>
  <si>
    <t>Подпрограмма "Повышение инвестиционной привлекательности Труновского муниципального округа Ставропольского края", всего</t>
  </si>
  <si>
    <t>Муниципальная программа «Обеспечение безопасности, профилактика терроризма и экстремизма, а также минимизация и (или) ликвидация последствий проявления терроризма и экстремизма на территории Труновского муниципального округа Ставропольского края», всего</t>
  </si>
  <si>
    <t>Подпрограмма «Профилактика терроризма и экстремизма, а также минимизации и (или) ликвидации последствий проявления терроризма и экстремизма на территории Труновского муниципального округа Ставропольского края» , всего</t>
  </si>
  <si>
    <t>Муниципальная программа  "Развитие образования в Труновском муниципальном округе Ставропольского края", всего</t>
  </si>
  <si>
    <t>Подпрограмма "Развитие дошкольного, общего и дополнительного образования в Труновском муниципальном округе Ставропольского края", всего</t>
  </si>
  <si>
    <t>Подпрограмма "Государственная поддержка и защита прав несовершеннолетних, детей-сирот и детей, оставшихся без попечения родителей в Труновском округе Ставропольского края", всего</t>
  </si>
  <si>
    <t>Муниципальная программа  "Сохранение и развитие культуры в Труновском муниципальном округе Ставропольского края", всего</t>
  </si>
  <si>
    <t>Подпрограмма "Развитие музейного дела и библиотечного обслуживания в Труновском округе Ставропольского края ", всего</t>
  </si>
  <si>
    <t>Подпрограмма "Обеспечение реализации муниципальной программы "Сохранение и развитие культуры в Труновском муниципальном округе Ставропольского края" и общепрограммные мероприятия", всего</t>
  </si>
  <si>
    <t>Муниципальная программа "Развитие транспортной системы и обеспечение дорожного движения в Труновском муниципальном округе Ставропольского края", всего</t>
  </si>
  <si>
    <t>Муниципальная программа  "Развитие физической культуры и спорта в Труновском муниципальном округе Ставропольского края", всего</t>
  </si>
  <si>
    <t>Подпрограмма "Обеспечение реализации муниципальноцй программы "Развитие физической культуры и спорта в Труновском муниципальном округе ставропольского края и общепрограммные мероприятия", всего</t>
  </si>
  <si>
    <t>Муниципальная программа  "Развитие сельского хозяйства в Труновском муниципальном округе Ставропольского края", всего</t>
  </si>
  <si>
    <t>Подпрограмма "Развитие растениеводства в Труновском муниципальном округе Ставропольского края", всего</t>
  </si>
  <si>
    <t>Подпрограмма "Развитие малого и среднего предпринимательства, потребительского рынка и бытового обслуживания населения в Труновском муниципальном округе Ставропольского края ", всего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</si>
  <si>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Труновском муниципальном округе Ставропольского края, в том числе на базе многофункциональных центров предоставления государственных и муниципальных услуг в Труновском", всего</t>
  </si>
  <si>
    <t>Подпрограмма "Безопасное село в Труновском муниципальном округе Ставропольского края", всего</t>
  </si>
  <si>
    <t>Подпрограмма "Гармонизация межнациональных и этноконфессиольных отношений, профилактика правонарушений и наркомании в  Труновском муниципальном округе Ставропольского края", всего</t>
  </si>
  <si>
    <t>Подпрограмма " Социальное обеспечение населения в Труновском муниципальном округе Ставропольского края"</t>
  </si>
  <si>
    <t>Подпрограмма "Обеспечение реализации муниципальной программы «Развитие сельского хозяйства в Труновском муниципальном округе Ставропольского края» и обще программные мероприятия", всего</t>
  </si>
  <si>
    <t>Подпрограмма "Комплексное развитие сельских территорий Труновского муниципального округа Ставропольского края", всего</t>
  </si>
  <si>
    <t>5.3.</t>
  </si>
  <si>
    <t>Муниципальная программа  "Благоустройство территории Труновского муниципального округа Ставропольского края"</t>
  </si>
  <si>
    <t>Муниципальная программа  "Социальная поддержка граждан  в Труновском муниципальном округе Ставропольского края"</t>
  </si>
  <si>
    <t>Подпрограмма "Обеспечение реализации муниципальной программы "Социальная поддержка граждан   в Труновском муниципальном округе Ставропольского края"</t>
  </si>
  <si>
    <t>Подпрограмма "Наружное освещение и благоустройство территорий общего пользования"</t>
  </si>
  <si>
    <t>9.</t>
  </si>
  <si>
    <t>9.1.</t>
  </si>
  <si>
    <t>Муниципальная программа  "Формирование современной городской среды в Труновском муниципальном округе Ставропольского края"</t>
  </si>
  <si>
    <t>Подпрограмма "Формирование современной городской среды  до 2024 года"</t>
  </si>
  <si>
    <t>10.</t>
  </si>
  <si>
    <t>10.1.</t>
  </si>
  <si>
    <t>внебюджетные средства</t>
  </si>
  <si>
    <t>9.2.</t>
  </si>
  <si>
    <t xml:space="preserve">Подпрограмма «Энергосбережение и повышение энергетической эффективности в Труновском муниципальном округе Ставропольского края» </t>
  </si>
  <si>
    <t>о ходе  реализации муниципальных программ Труновского муниципального округа Ставропольского края за  9 месяцев 2021 года</t>
  </si>
  <si>
    <t>Запланировано к финансированию Программой на 
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</si>
</sst>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&quot;р.&quot;"/>
    <numFmt numFmtId="178" formatCode="#,##0.000"/>
    <numFmt numFmtId="179" formatCode="#,##0.0"/>
    <numFmt numFmtId="180" formatCode="#,##0.0000"/>
    <numFmt numFmtId="181" formatCode="#,##0.00000"/>
    <numFmt numFmtId="18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justify" wrapText="1"/>
    </xf>
    <xf numFmtId="4" fontId="8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2" fontId="6" fillId="0" borderId="0" xfId="0" applyNumberFormat="1" applyFont="1" applyFill="1" applyAlignment="1">
      <alignment horizontal="right" wrapText="1"/>
    </xf>
    <xf numFmtId="0" fontId="8" fillId="34" borderId="0" xfId="0" applyFont="1" applyFill="1" applyBorder="1" applyAlignment="1">
      <alignment horizontal="justify" wrapText="1"/>
    </xf>
    <xf numFmtId="0" fontId="8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center" vertical="top" wrapText="1"/>
    </xf>
    <xf numFmtId="4" fontId="14" fillId="34" borderId="0" xfId="0" applyNumberFormat="1" applyFont="1" applyFill="1" applyBorder="1" applyAlignment="1">
      <alignment horizontal="right" wrapText="1"/>
    </xf>
    <xf numFmtId="4" fontId="14" fillId="34" borderId="0" xfId="0" applyNumberFormat="1" applyFont="1" applyFill="1" applyBorder="1" applyAlignment="1">
      <alignment horizontal="right"/>
    </xf>
    <xf numFmtId="4" fontId="15" fillId="34" borderId="0" xfId="0" applyNumberFormat="1" applyFont="1" applyFill="1" applyBorder="1" applyAlignment="1">
      <alignment horizontal="right" wrapText="1"/>
    </xf>
    <xf numFmtId="4" fontId="15" fillId="34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 wrapText="1"/>
    </xf>
    <xf numFmtId="0" fontId="7" fillId="34" borderId="0" xfId="0" applyFont="1" applyFill="1" applyBorder="1" applyAlignment="1">
      <alignment horizontal="justify" wrapText="1"/>
    </xf>
    <xf numFmtId="0" fontId="7" fillId="34" borderId="0" xfId="0" applyFont="1" applyFill="1" applyBorder="1" applyAlignment="1">
      <alignment horizontal="left" wrapText="1"/>
    </xf>
    <xf numFmtId="0" fontId="16" fillId="33" borderId="0" xfId="0" applyFont="1" applyFill="1" applyAlignment="1">
      <alignment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wrapText="1"/>
    </xf>
    <xf numFmtId="0" fontId="50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2"/>
  <sheetViews>
    <sheetView tabSelected="1" zoomScale="120" zoomScaleNormal="120" zoomScaleSheetLayoutView="120" zoomScalePageLayoutView="80" workbookViewId="0" topLeftCell="A154">
      <selection activeCell="H161" sqref="H161"/>
    </sheetView>
  </sheetViews>
  <sheetFormatPr defaultColWidth="9.140625" defaultRowHeight="15"/>
  <cols>
    <col min="1" max="1" width="5.7109375" style="1" customWidth="1"/>
    <col min="2" max="2" width="48.00390625" style="1" customWidth="1"/>
    <col min="3" max="3" width="21.00390625" style="1" customWidth="1"/>
    <col min="4" max="5" width="16.7109375" style="2" customWidth="1"/>
    <col min="6" max="6" width="14.8515625" style="1" customWidth="1"/>
    <col min="7" max="7" width="14.28125" style="1" customWidth="1"/>
    <col min="8" max="8" width="20.7109375" style="1" customWidth="1"/>
    <col min="9" max="9" width="20.57421875" style="1" customWidth="1"/>
    <col min="10" max="16384" width="9.140625" style="1" customWidth="1"/>
  </cols>
  <sheetData>
    <row r="1" spans="1:12" s="7" customFormat="1" ht="15" customHeight="1">
      <c r="A1" s="82" t="s">
        <v>9</v>
      </c>
      <c r="B1" s="82"/>
      <c r="C1" s="82"/>
      <c r="D1" s="82"/>
      <c r="E1" s="82"/>
      <c r="F1" s="82"/>
      <c r="G1" s="82"/>
      <c r="H1" s="13"/>
      <c r="I1" s="13"/>
      <c r="J1" s="13"/>
      <c r="L1" s="6"/>
    </row>
    <row r="2" spans="1:12" s="7" customFormat="1" ht="24" customHeight="1">
      <c r="A2" s="81" t="s">
        <v>86</v>
      </c>
      <c r="B2" s="81"/>
      <c r="C2" s="81"/>
      <c r="D2" s="81"/>
      <c r="E2" s="81"/>
      <c r="F2" s="81"/>
      <c r="G2" s="81"/>
      <c r="H2" s="9"/>
      <c r="I2" s="9"/>
      <c r="J2" s="9"/>
      <c r="L2" s="6"/>
    </row>
    <row r="3" spans="1:12" s="7" customFormat="1" ht="12.75" customHeight="1" hidden="1">
      <c r="A3" s="8"/>
      <c r="B3" s="8"/>
      <c r="C3" s="8"/>
      <c r="D3" s="8"/>
      <c r="E3" s="8"/>
      <c r="F3" s="8"/>
      <c r="G3" s="8"/>
      <c r="H3" s="9"/>
      <c r="I3" s="9"/>
      <c r="J3" s="9"/>
      <c r="L3" s="6"/>
    </row>
    <row r="4" spans="1:12" s="7" customFormat="1" ht="28.5" customHeight="1">
      <c r="A4" s="84" t="s">
        <v>0</v>
      </c>
      <c r="B4" s="84" t="s">
        <v>10</v>
      </c>
      <c r="C4" s="84" t="s">
        <v>1</v>
      </c>
      <c r="D4" s="87" t="s">
        <v>31</v>
      </c>
      <c r="E4" s="88"/>
      <c r="F4" s="84" t="s">
        <v>43</v>
      </c>
      <c r="G4" s="84" t="s">
        <v>44</v>
      </c>
      <c r="H4" s="9"/>
      <c r="I4" s="9"/>
      <c r="J4" s="9"/>
      <c r="L4" s="6"/>
    </row>
    <row r="5" spans="1:12" s="10" customFormat="1" ht="58.5" customHeight="1">
      <c r="A5" s="84"/>
      <c r="B5" s="84"/>
      <c r="C5" s="84"/>
      <c r="D5" s="26" t="s">
        <v>87</v>
      </c>
      <c r="E5" s="26" t="s">
        <v>45</v>
      </c>
      <c r="F5" s="84"/>
      <c r="G5" s="84"/>
      <c r="H5" s="5"/>
      <c r="I5" s="5"/>
      <c r="J5" s="5"/>
      <c r="L5" s="11"/>
    </row>
    <row r="6" spans="1:12" s="10" customFormat="1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4"/>
      <c r="I6" s="4"/>
      <c r="J6" s="4"/>
      <c r="L6" s="11"/>
    </row>
    <row r="7" spans="1:12" s="10" customFormat="1" ht="12" customHeight="1">
      <c r="A7" s="40"/>
      <c r="B7" s="40"/>
      <c r="C7" s="40"/>
      <c r="D7" s="41"/>
      <c r="E7" s="41"/>
      <c r="F7" s="41"/>
      <c r="G7" s="41"/>
      <c r="H7" s="81"/>
      <c r="I7" s="81"/>
      <c r="J7" s="4"/>
      <c r="L7" s="11"/>
    </row>
    <row r="8" spans="1:12" s="17" customFormat="1" ht="15">
      <c r="A8" s="57"/>
      <c r="B8" s="58" t="s">
        <v>11</v>
      </c>
      <c r="C8" s="59"/>
      <c r="D8" s="54">
        <f aca="true" t="shared" si="0" ref="D8:F9">D16+D46+D61+D73+D82+D102+D111+D127+D142+D155</f>
        <v>1030657.63</v>
      </c>
      <c r="E8" s="54">
        <f t="shared" si="0"/>
        <v>1043815.6399999998</v>
      </c>
      <c r="F8" s="54">
        <f t="shared" si="0"/>
        <v>851380.1699999999</v>
      </c>
      <c r="G8" s="54">
        <f>F8/E8*100</f>
        <v>81.5642281428165</v>
      </c>
      <c r="H8" s="60"/>
      <c r="I8" s="16"/>
      <c r="J8" s="8"/>
      <c r="L8" s="18"/>
    </row>
    <row r="9" spans="1:12" s="17" customFormat="1" ht="15">
      <c r="A9" s="42"/>
      <c r="B9" s="43"/>
      <c r="C9" s="23" t="s">
        <v>3</v>
      </c>
      <c r="D9" s="54">
        <f t="shared" si="0"/>
        <v>357870.74999999994</v>
      </c>
      <c r="E9" s="54">
        <f t="shared" si="0"/>
        <v>361637.38999999996</v>
      </c>
      <c r="F9" s="54">
        <f>F17+F47+F62+F74+F83+F103+F112+F128+F143+F156</f>
        <v>244245.69000000003</v>
      </c>
      <c r="G9" s="54">
        <f>F9/E9*100</f>
        <v>67.5388377291408</v>
      </c>
      <c r="H9" s="29"/>
      <c r="I9" s="16"/>
      <c r="J9" s="8"/>
      <c r="L9" s="18"/>
    </row>
    <row r="10" spans="1:7" s="27" customFormat="1" ht="15">
      <c r="A10" s="50"/>
      <c r="B10" s="51"/>
      <c r="C10" s="34" t="s">
        <v>34</v>
      </c>
      <c r="D10" s="54">
        <f>D18+D48+D64+D84+D129+D145+D157</f>
        <v>5656.83</v>
      </c>
      <c r="E10" s="54">
        <f>E18+E48+E64+E84+E129+E145+E157</f>
        <v>5656.83</v>
      </c>
      <c r="F10" s="54">
        <f>F18+F48+F64+F84+F129+F144+F157</f>
        <v>5617.73</v>
      </c>
      <c r="G10" s="54">
        <f>F10/E10*100</f>
        <v>99.3088001583926</v>
      </c>
    </row>
    <row r="11" spans="1:7" s="27" customFormat="1" ht="15">
      <c r="A11" s="50"/>
      <c r="B11" s="51"/>
      <c r="C11" s="34" t="s">
        <v>2</v>
      </c>
      <c r="D11" s="54">
        <f>D19+D49+D63+D75+D85+D113+D130+D145+D158</f>
        <v>665938.8500000001</v>
      </c>
      <c r="E11" s="54">
        <f>E19+E49+E63+E75+E85+E113+E130+E145+E158</f>
        <v>675330.2200000001</v>
      </c>
      <c r="F11" s="54">
        <f>F19+F49+F63+F75+F85+F113+F130+F145+F158</f>
        <v>600699.65</v>
      </c>
      <c r="G11" s="54">
        <f>F11/E11*100</f>
        <v>88.9490255596736</v>
      </c>
    </row>
    <row r="12" spans="1:7" s="27" customFormat="1" ht="13.5" customHeight="1">
      <c r="A12" s="50"/>
      <c r="B12" s="51"/>
      <c r="C12" s="34" t="s">
        <v>83</v>
      </c>
      <c r="D12" s="54">
        <f>D159</f>
        <v>1191.2</v>
      </c>
      <c r="E12" s="54">
        <f>E159</f>
        <v>1191.2</v>
      </c>
      <c r="F12" s="54">
        <f>F159</f>
        <v>817.1</v>
      </c>
      <c r="G12" s="54">
        <f>F12/E12*100</f>
        <v>68.59469442578911</v>
      </c>
    </row>
    <row r="13" spans="1:12" s="17" customFormat="1" ht="15" hidden="1">
      <c r="A13" s="42"/>
      <c r="B13" s="43"/>
      <c r="C13" s="23"/>
      <c r="D13" s="44"/>
      <c r="E13" s="44"/>
      <c r="F13" s="44"/>
      <c r="G13" s="44"/>
      <c r="H13" s="29"/>
      <c r="I13" s="16"/>
      <c r="J13" s="8"/>
      <c r="L13" s="18"/>
    </row>
    <row r="14" spans="1:8" s="3" customFormat="1" ht="11.25" customHeight="1">
      <c r="A14" s="24"/>
      <c r="B14" s="23" t="s">
        <v>19</v>
      </c>
      <c r="C14" s="23"/>
      <c r="D14" s="38"/>
      <c r="E14" s="38"/>
      <c r="F14" s="38"/>
      <c r="G14" s="39"/>
      <c r="H14" s="30"/>
    </row>
    <row r="15" spans="1:7" s="3" customFormat="1" ht="8.25" customHeight="1">
      <c r="A15" s="24"/>
      <c r="B15" s="23"/>
      <c r="C15" s="23"/>
      <c r="D15" s="38"/>
      <c r="E15" s="38"/>
      <c r="F15" s="38"/>
      <c r="G15" s="39"/>
    </row>
    <row r="16" spans="1:14" s="47" customFormat="1" ht="39" customHeight="1">
      <c r="A16" s="63" t="s">
        <v>12</v>
      </c>
      <c r="B16" s="61" t="s">
        <v>54</v>
      </c>
      <c r="C16" s="62" t="s">
        <v>35</v>
      </c>
      <c r="D16" s="64">
        <f aca="true" t="shared" si="1" ref="D16:F19">D21+D26+D31+D36+D41</f>
        <v>465612.12</v>
      </c>
      <c r="E16" s="64">
        <f t="shared" si="1"/>
        <v>465612.12</v>
      </c>
      <c r="F16" s="64">
        <f t="shared" si="1"/>
        <v>380380.34</v>
      </c>
      <c r="G16" s="67">
        <f>F16/E16*100</f>
        <v>81.69468183087675</v>
      </c>
      <c r="H16" s="27"/>
      <c r="I16" s="27"/>
      <c r="J16" s="27"/>
      <c r="K16" s="27"/>
      <c r="L16" s="27"/>
      <c r="M16" s="27"/>
      <c r="N16" s="27"/>
    </row>
    <row r="17" spans="1:7" s="27" customFormat="1" ht="15">
      <c r="A17" s="50"/>
      <c r="B17" s="51"/>
      <c r="C17" s="34" t="s">
        <v>3</v>
      </c>
      <c r="D17" s="44">
        <f t="shared" si="1"/>
        <v>228225.74</v>
      </c>
      <c r="E17" s="44">
        <f t="shared" si="1"/>
        <v>228225.74</v>
      </c>
      <c r="F17" s="44">
        <f t="shared" si="1"/>
        <v>155208.90000000002</v>
      </c>
      <c r="G17" s="36">
        <f>F17/E17*100</f>
        <v>68.00674630302439</v>
      </c>
    </row>
    <row r="18" spans="1:7" s="27" customFormat="1" ht="15">
      <c r="A18" s="50"/>
      <c r="B18" s="51"/>
      <c r="C18" s="34" t="s">
        <v>34</v>
      </c>
      <c r="D18" s="44">
        <f t="shared" si="1"/>
        <v>0</v>
      </c>
      <c r="E18" s="44">
        <f t="shared" si="1"/>
        <v>0</v>
      </c>
      <c r="F18" s="44">
        <f t="shared" si="1"/>
        <v>0</v>
      </c>
      <c r="G18" s="36">
        <v>0</v>
      </c>
    </row>
    <row r="19" spans="1:7" s="27" customFormat="1" ht="15">
      <c r="A19" s="50"/>
      <c r="B19" s="51"/>
      <c r="C19" s="34" t="s">
        <v>2</v>
      </c>
      <c r="D19" s="44">
        <f t="shared" si="1"/>
        <v>237386.38</v>
      </c>
      <c r="E19" s="44">
        <f t="shared" si="1"/>
        <v>237386.38</v>
      </c>
      <c r="F19" s="44">
        <f t="shared" si="1"/>
        <v>225171.44</v>
      </c>
      <c r="G19" s="36">
        <f>F19/E19*100</f>
        <v>94.85440571611564</v>
      </c>
    </row>
    <row r="20" spans="1:7" s="27" customFormat="1" ht="11.25" customHeight="1">
      <c r="A20" s="45"/>
      <c r="B20" s="33"/>
      <c r="C20" s="34"/>
      <c r="D20" s="35"/>
      <c r="E20" s="35"/>
      <c r="F20" s="35"/>
      <c r="G20" s="36"/>
    </row>
    <row r="21" spans="1:7" s="27" customFormat="1" ht="36">
      <c r="A21" s="50" t="s">
        <v>20</v>
      </c>
      <c r="B21" s="51" t="s">
        <v>55</v>
      </c>
      <c r="C21" s="27" t="s">
        <v>35</v>
      </c>
      <c r="D21" s="54">
        <f>D22+D24</f>
        <v>439136.02</v>
      </c>
      <c r="E21" s="54">
        <f>E22+E24</f>
        <v>439136.02</v>
      </c>
      <c r="F21" s="54">
        <f>F22+F23+F24</f>
        <v>363598.96</v>
      </c>
      <c r="G21" s="56">
        <f>F21/E21*100</f>
        <v>82.79871006709948</v>
      </c>
    </row>
    <row r="22" spans="1:7" s="27" customFormat="1" ht="15">
      <c r="A22" s="50"/>
      <c r="B22" s="51"/>
      <c r="C22" s="34" t="s">
        <v>3</v>
      </c>
      <c r="D22" s="44">
        <v>211559.32</v>
      </c>
      <c r="E22" s="44">
        <v>211559.32</v>
      </c>
      <c r="F22" s="44">
        <v>144827.89</v>
      </c>
      <c r="G22" s="36">
        <f>F22/E22*100</f>
        <v>68.45734331155914</v>
      </c>
    </row>
    <row r="23" spans="1:7" s="27" customFormat="1" ht="15">
      <c r="A23" s="50"/>
      <c r="B23" s="51"/>
      <c r="C23" s="34" t="s">
        <v>34</v>
      </c>
      <c r="D23" s="44">
        <v>0</v>
      </c>
      <c r="E23" s="44">
        <v>0</v>
      </c>
      <c r="F23" s="44">
        <v>0</v>
      </c>
      <c r="G23" s="36">
        <v>0</v>
      </c>
    </row>
    <row r="24" spans="1:7" s="27" customFormat="1" ht="15">
      <c r="A24" s="50"/>
      <c r="B24" s="51"/>
      <c r="C24" s="34" t="s">
        <v>2</v>
      </c>
      <c r="D24" s="44">
        <v>227576.7</v>
      </c>
      <c r="E24" s="44">
        <v>227576.7</v>
      </c>
      <c r="F24" s="44">
        <v>218771.07</v>
      </c>
      <c r="G24" s="36">
        <f>F24/E24*100</f>
        <v>96.13069791415377</v>
      </c>
    </row>
    <row r="25" spans="1:7" s="27" customFormat="1" ht="10.5" customHeight="1">
      <c r="A25" s="45"/>
      <c r="B25" s="51"/>
      <c r="C25" s="34"/>
      <c r="D25" s="35"/>
      <c r="E25" s="35"/>
      <c r="F25" s="36"/>
      <c r="G25" s="35"/>
    </row>
    <row r="26" spans="1:7" s="27" customFormat="1" ht="50.25" customHeight="1">
      <c r="A26" s="50" t="s">
        <v>21</v>
      </c>
      <c r="B26" s="51" t="s">
        <v>56</v>
      </c>
      <c r="C26" s="27" t="s">
        <v>35</v>
      </c>
      <c r="D26" s="55">
        <f>D27+D28+D29</f>
        <v>8582.1</v>
      </c>
      <c r="E26" s="55">
        <f>E27+E28+E29</f>
        <v>8582.1</v>
      </c>
      <c r="F26" s="55">
        <f>F27+F28+F29</f>
        <v>5536.93</v>
      </c>
      <c r="G26" s="56">
        <f>F26/E26*100</f>
        <v>64.51719276167837</v>
      </c>
    </row>
    <row r="27" spans="1:7" s="27" customFormat="1" ht="16.5" customHeight="1">
      <c r="A27" s="50"/>
      <c r="B27" s="51"/>
      <c r="C27" s="34" t="s">
        <v>3</v>
      </c>
      <c r="D27" s="35">
        <v>0</v>
      </c>
      <c r="E27" s="35">
        <v>0</v>
      </c>
      <c r="F27" s="35">
        <v>0</v>
      </c>
      <c r="G27" s="36">
        <v>0</v>
      </c>
    </row>
    <row r="28" spans="1:7" s="27" customFormat="1" ht="15">
      <c r="A28" s="50"/>
      <c r="B28" s="51"/>
      <c r="C28" s="34" t="s">
        <v>34</v>
      </c>
      <c r="D28" s="44">
        <v>0</v>
      </c>
      <c r="E28" s="44">
        <v>0</v>
      </c>
      <c r="F28" s="44">
        <v>0</v>
      </c>
      <c r="G28" s="36">
        <v>0</v>
      </c>
    </row>
    <row r="29" spans="1:7" s="27" customFormat="1" ht="15">
      <c r="A29" s="50"/>
      <c r="B29" s="51"/>
      <c r="C29" s="34" t="s">
        <v>2</v>
      </c>
      <c r="D29" s="44">
        <v>8582.1</v>
      </c>
      <c r="E29" s="44">
        <v>8582.1</v>
      </c>
      <c r="F29" s="44">
        <v>5536.93</v>
      </c>
      <c r="G29" s="36">
        <f>F29/D29*100</f>
        <v>64.51719276167837</v>
      </c>
    </row>
    <row r="30" spans="1:7" s="27" customFormat="1" ht="11.25" customHeight="1">
      <c r="A30" s="45"/>
      <c r="B30" s="51"/>
      <c r="C30" s="31"/>
      <c r="D30" s="31"/>
      <c r="E30" s="31"/>
      <c r="F30" s="31"/>
      <c r="G30" s="31"/>
    </row>
    <row r="31" spans="1:7" s="27" customFormat="1" ht="50.25" customHeight="1">
      <c r="A31" s="50" t="s">
        <v>30</v>
      </c>
      <c r="B31" s="51" t="s">
        <v>47</v>
      </c>
      <c r="C31" s="34" t="s">
        <v>35</v>
      </c>
      <c r="D31" s="55">
        <f>D32+D34</f>
        <v>17748</v>
      </c>
      <c r="E31" s="55">
        <f>E32+E34</f>
        <v>17748</v>
      </c>
      <c r="F31" s="55">
        <f>F32+F33+F34</f>
        <v>11214.42</v>
      </c>
      <c r="G31" s="56">
        <f>F31/E31*100</f>
        <v>63.186950642325904</v>
      </c>
    </row>
    <row r="32" spans="1:7" s="27" customFormat="1" ht="15">
      <c r="A32" s="50"/>
      <c r="B32" s="51"/>
      <c r="C32" s="34" t="s">
        <v>3</v>
      </c>
      <c r="D32" s="35">
        <v>16520.42</v>
      </c>
      <c r="E32" s="35">
        <v>16520.42</v>
      </c>
      <c r="F32" s="35">
        <v>10350.98</v>
      </c>
      <c r="G32" s="36">
        <f>F32/E32*100</f>
        <v>62.655670981730495</v>
      </c>
    </row>
    <row r="33" spans="1:7" s="27" customFormat="1" ht="15">
      <c r="A33" s="50"/>
      <c r="B33" s="51"/>
      <c r="C33" s="34" t="s">
        <v>34</v>
      </c>
      <c r="D33" s="35">
        <v>0</v>
      </c>
      <c r="E33" s="35">
        <v>0</v>
      </c>
      <c r="F33" s="35">
        <v>0</v>
      </c>
      <c r="G33" s="36">
        <v>0</v>
      </c>
    </row>
    <row r="34" spans="1:7" s="27" customFormat="1" ht="15">
      <c r="A34" s="50"/>
      <c r="B34" s="51"/>
      <c r="C34" s="34" t="s">
        <v>2</v>
      </c>
      <c r="D34" s="35">
        <v>1227.58</v>
      </c>
      <c r="E34" s="35">
        <v>1227.58</v>
      </c>
      <c r="F34" s="35">
        <v>863.44</v>
      </c>
      <c r="G34" s="36">
        <f>F34/E34*100</f>
        <v>70.33676012968606</v>
      </c>
    </row>
    <row r="35" spans="1:7" s="27" customFormat="1" ht="10.5" customHeight="1">
      <c r="A35" s="50"/>
      <c r="B35" s="51"/>
      <c r="C35" s="34"/>
      <c r="D35" s="35"/>
      <c r="E35" s="35"/>
      <c r="F35" s="35"/>
      <c r="G35" s="36"/>
    </row>
    <row r="36" spans="1:7" s="27" customFormat="1" ht="24">
      <c r="A36" s="50" t="s">
        <v>36</v>
      </c>
      <c r="B36" s="51" t="s">
        <v>48</v>
      </c>
      <c r="C36" s="34" t="s">
        <v>35</v>
      </c>
      <c r="D36" s="55">
        <f>D37+D39</f>
        <v>146</v>
      </c>
      <c r="E36" s="55">
        <f>E37+E39</f>
        <v>146</v>
      </c>
      <c r="F36" s="55">
        <f>F37+F38+F39</f>
        <v>30.03</v>
      </c>
      <c r="G36" s="56">
        <f>F36/E36*100</f>
        <v>20.568493150684933</v>
      </c>
    </row>
    <row r="37" spans="1:7" s="27" customFormat="1" ht="15">
      <c r="A37" s="50"/>
      <c r="B37" s="51"/>
      <c r="C37" s="34" t="s">
        <v>3</v>
      </c>
      <c r="D37" s="35">
        <v>146</v>
      </c>
      <c r="E37" s="35">
        <v>146</v>
      </c>
      <c r="F37" s="35">
        <v>30.03</v>
      </c>
      <c r="G37" s="36">
        <f>F37/E37*100</f>
        <v>20.568493150684933</v>
      </c>
    </row>
    <row r="38" spans="1:7" s="27" customFormat="1" ht="15">
      <c r="A38" s="50"/>
      <c r="B38" s="51"/>
      <c r="C38" s="34" t="s">
        <v>34</v>
      </c>
      <c r="D38" s="35">
        <v>0</v>
      </c>
      <c r="E38" s="35">
        <v>0</v>
      </c>
      <c r="F38" s="35">
        <v>0</v>
      </c>
      <c r="G38" s="36">
        <v>0</v>
      </c>
    </row>
    <row r="39" spans="1:7" s="27" customFormat="1" ht="15">
      <c r="A39" s="50"/>
      <c r="B39" s="51"/>
      <c r="C39" s="34" t="s">
        <v>2</v>
      </c>
      <c r="D39" s="35">
        <v>0</v>
      </c>
      <c r="E39" s="35">
        <v>0</v>
      </c>
      <c r="F39" s="35">
        <v>0</v>
      </c>
      <c r="G39" s="36">
        <v>0</v>
      </c>
    </row>
    <row r="40" spans="1:7" s="27" customFormat="1" ht="1.5" customHeight="1">
      <c r="A40" s="50"/>
      <c r="B40" s="51"/>
      <c r="C40" s="34"/>
      <c r="D40" s="35"/>
      <c r="E40" s="35"/>
      <c r="F40" s="35"/>
      <c r="G40" s="36"/>
    </row>
    <row r="41" spans="1:7" s="27" customFormat="1" ht="15" hidden="1">
      <c r="A41" s="50"/>
      <c r="B41" s="51"/>
      <c r="C41" s="34"/>
      <c r="D41" s="55"/>
      <c r="E41" s="55"/>
      <c r="F41" s="55"/>
      <c r="G41" s="56"/>
    </row>
    <row r="42" spans="1:7" s="27" customFormat="1" ht="15" hidden="1">
      <c r="A42" s="50"/>
      <c r="B42" s="51"/>
      <c r="C42" s="34"/>
      <c r="D42" s="35"/>
      <c r="E42" s="35"/>
      <c r="F42" s="35"/>
      <c r="G42" s="36"/>
    </row>
    <row r="43" spans="1:7" s="27" customFormat="1" ht="15" hidden="1">
      <c r="A43" s="50"/>
      <c r="B43" s="51"/>
      <c r="C43" s="34"/>
      <c r="D43" s="35"/>
      <c r="E43" s="35"/>
      <c r="F43" s="35"/>
      <c r="G43" s="36"/>
    </row>
    <row r="44" spans="1:7" s="27" customFormat="1" ht="15" hidden="1">
      <c r="A44" s="50"/>
      <c r="B44" s="51"/>
      <c r="C44" s="34"/>
      <c r="D44" s="35"/>
      <c r="E44" s="35"/>
      <c r="F44" s="35"/>
      <c r="G44" s="36"/>
    </row>
    <row r="45" spans="8:14" ht="11.25" customHeight="1">
      <c r="H45" s="27"/>
      <c r="I45" s="27"/>
      <c r="J45" s="27"/>
      <c r="K45" s="27"/>
      <c r="L45" s="27"/>
      <c r="M45" s="27"/>
      <c r="N45" s="27"/>
    </row>
    <row r="46" spans="1:7" s="27" customFormat="1" ht="36.75">
      <c r="A46" s="63" t="s">
        <v>13</v>
      </c>
      <c r="B46" s="61" t="s">
        <v>57</v>
      </c>
      <c r="C46" s="62" t="s">
        <v>35</v>
      </c>
      <c r="D46" s="66">
        <f>D47+D48+D49</f>
        <v>81843.31</v>
      </c>
      <c r="E46" s="66">
        <f>E47+E48+E49</f>
        <v>81843.31</v>
      </c>
      <c r="F46" s="66">
        <f>F51+F57+F59</f>
        <v>55144.73</v>
      </c>
      <c r="G46" s="67">
        <f>F46/D46*100</f>
        <v>67.37842103404665</v>
      </c>
    </row>
    <row r="47" spans="1:7" s="27" customFormat="1" ht="15">
      <c r="A47" s="50"/>
      <c r="B47" s="51"/>
      <c r="C47" s="34" t="s">
        <v>3</v>
      </c>
      <c r="D47" s="44">
        <f>D52+D57+D59</f>
        <v>71796.20999999999</v>
      </c>
      <c r="E47" s="44">
        <f>E52+E57+E59</f>
        <v>71796.20999999999</v>
      </c>
      <c r="F47" s="44">
        <f>F52+F57+F59</f>
        <v>45925.47</v>
      </c>
      <c r="G47" s="36">
        <f>F47/D47*100</f>
        <v>63.96642664006917</v>
      </c>
    </row>
    <row r="48" spans="1:7" s="27" customFormat="1" ht="15">
      <c r="A48" s="50"/>
      <c r="B48" s="51"/>
      <c r="C48" s="34" t="s">
        <v>34</v>
      </c>
      <c r="D48" s="44">
        <v>0</v>
      </c>
      <c r="E48" s="44">
        <v>0</v>
      </c>
      <c r="F48" s="44">
        <f>F53</f>
        <v>0</v>
      </c>
      <c r="G48" s="36">
        <v>0</v>
      </c>
    </row>
    <row r="49" spans="1:7" s="27" customFormat="1" ht="15">
      <c r="A49" s="50"/>
      <c r="B49" s="51"/>
      <c r="C49" s="34" t="s">
        <v>2</v>
      </c>
      <c r="D49" s="44">
        <f>D54</f>
        <v>10047.1</v>
      </c>
      <c r="E49" s="44">
        <f>E54</f>
        <v>10047.1</v>
      </c>
      <c r="F49" s="44">
        <f>F54</f>
        <v>9219.26</v>
      </c>
      <c r="G49" s="36">
        <v>0</v>
      </c>
    </row>
    <row r="50" spans="1:7" s="27" customFormat="1" ht="12" customHeight="1">
      <c r="A50" s="45"/>
      <c r="B50" s="33"/>
      <c r="C50" s="34"/>
      <c r="D50" s="35"/>
      <c r="E50" s="35"/>
      <c r="F50" s="35"/>
      <c r="G50" s="36"/>
    </row>
    <row r="51" spans="1:7" s="27" customFormat="1" ht="36.75">
      <c r="A51" s="45" t="s">
        <v>4</v>
      </c>
      <c r="B51" s="33" t="s">
        <v>58</v>
      </c>
      <c r="C51" s="34" t="s">
        <v>35</v>
      </c>
      <c r="D51" s="55">
        <f>D54+D53+D52</f>
        <v>69236.98</v>
      </c>
      <c r="E51" s="55">
        <f>E54+E53+E52</f>
        <v>69236.98</v>
      </c>
      <c r="F51" s="55">
        <f>F52+F53+F54</f>
        <v>44056.340000000004</v>
      </c>
      <c r="G51" s="56">
        <f>F51/E51*100</f>
        <v>63.63122712746859</v>
      </c>
    </row>
    <row r="52" spans="1:7" s="27" customFormat="1" ht="15">
      <c r="A52" s="50"/>
      <c r="B52" s="51"/>
      <c r="C52" s="34" t="s">
        <v>3</v>
      </c>
      <c r="D52" s="44">
        <v>59189.88</v>
      </c>
      <c r="E52" s="44">
        <v>59189.88</v>
      </c>
      <c r="F52" s="44">
        <v>34837.08</v>
      </c>
      <c r="G52" s="36">
        <f>F52/E52*100</f>
        <v>58.856480195601016</v>
      </c>
    </row>
    <row r="53" spans="1:7" s="27" customFormat="1" ht="15">
      <c r="A53" s="50"/>
      <c r="B53" s="51"/>
      <c r="C53" s="34" t="s">
        <v>34</v>
      </c>
      <c r="D53" s="44">
        <v>0</v>
      </c>
      <c r="E53" s="44">
        <v>0</v>
      </c>
      <c r="F53" s="44">
        <v>0</v>
      </c>
      <c r="G53" s="36">
        <v>0</v>
      </c>
    </row>
    <row r="54" spans="1:7" s="27" customFormat="1" ht="15">
      <c r="A54" s="50"/>
      <c r="B54" s="51"/>
      <c r="C54" s="34" t="s">
        <v>2</v>
      </c>
      <c r="D54" s="44">
        <v>10047.1</v>
      </c>
      <c r="E54" s="44">
        <v>10047.1</v>
      </c>
      <c r="F54" s="44">
        <v>9219.26</v>
      </c>
      <c r="G54" s="36">
        <v>0</v>
      </c>
    </row>
    <row r="55" spans="1:7" s="27" customFormat="1" ht="12.75" customHeight="1">
      <c r="A55" s="45"/>
      <c r="B55" s="33"/>
      <c r="C55" s="34"/>
      <c r="D55" s="35"/>
      <c r="E55" s="35"/>
      <c r="F55" s="35"/>
      <c r="G55" s="36"/>
    </row>
    <row r="56" spans="1:7" s="27" customFormat="1" ht="0.75" customHeight="1" hidden="1">
      <c r="A56" s="45"/>
      <c r="B56" s="33"/>
      <c r="C56" s="34"/>
      <c r="D56" s="35"/>
      <c r="E56" s="35"/>
      <c r="F56" s="35"/>
      <c r="G56" s="36"/>
    </row>
    <row r="57" spans="1:7" s="27" customFormat="1" ht="23.25" customHeight="1" hidden="1">
      <c r="A57" s="45"/>
      <c r="B57" s="33"/>
      <c r="C57" s="34"/>
      <c r="D57" s="35"/>
      <c r="E57" s="35"/>
      <c r="F57" s="35"/>
      <c r="G57" s="56"/>
    </row>
    <row r="58" spans="1:7" s="27" customFormat="1" ht="2.25" customHeight="1" hidden="1">
      <c r="A58" s="45"/>
      <c r="B58" s="33"/>
      <c r="C58" s="34"/>
      <c r="D58" s="35"/>
      <c r="E58" s="35"/>
      <c r="F58" s="35"/>
      <c r="G58" s="36"/>
    </row>
    <row r="59" spans="1:7" s="27" customFormat="1" ht="50.25" customHeight="1">
      <c r="A59" s="45" t="s">
        <v>5</v>
      </c>
      <c r="B59" s="33" t="s">
        <v>59</v>
      </c>
      <c r="C59" s="34" t="s">
        <v>3</v>
      </c>
      <c r="D59" s="35">
        <v>12606.33</v>
      </c>
      <c r="E59" s="35">
        <v>12606.33</v>
      </c>
      <c r="F59" s="35">
        <v>11088.39</v>
      </c>
      <c r="G59" s="56">
        <f>F59/D59*100</f>
        <v>87.95890635894824</v>
      </c>
    </row>
    <row r="60" spans="1:7" s="27" customFormat="1" ht="12" customHeight="1">
      <c r="A60" s="45"/>
      <c r="B60" s="33"/>
      <c r="C60" s="34"/>
      <c r="D60" s="35"/>
      <c r="E60" s="35"/>
      <c r="F60" s="35"/>
      <c r="G60" s="36"/>
    </row>
    <row r="61" spans="1:8" s="27" customFormat="1" ht="41.25" customHeight="1">
      <c r="A61" s="63" t="s">
        <v>14</v>
      </c>
      <c r="B61" s="61" t="s">
        <v>60</v>
      </c>
      <c r="C61" s="62" t="s">
        <v>35</v>
      </c>
      <c r="D61" s="66">
        <f>D62+D63+D64</f>
        <v>60462.840000000004</v>
      </c>
      <c r="E61" s="66">
        <f>E62+E63+E64</f>
        <v>60462.840000000004</v>
      </c>
      <c r="F61" s="66">
        <f>F62+F63+F64</f>
        <v>64316.979999999996</v>
      </c>
      <c r="G61" s="66">
        <f>F61/E61*100</f>
        <v>106.3743945868239</v>
      </c>
      <c r="H61" s="79"/>
    </row>
    <row r="62" spans="1:7" s="27" customFormat="1" ht="15" customHeight="1">
      <c r="A62" s="45"/>
      <c r="B62" s="33"/>
      <c r="C62" s="34" t="s">
        <v>3</v>
      </c>
      <c r="D62" s="35">
        <f>D69+D66</f>
        <v>16152.57</v>
      </c>
      <c r="E62" s="35">
        <f>E69+E66</f>
        <v>16152.57</v>
      </c>
      <c r="F62" s="35">
        <f>F69+F66</f>
        <v>20313.01</v>
      </c>
      <c r="G62" s="53">
        <f>F62/E62*100</f>
        <v>125.75713957593125</v>
      </c>
    </row>
    <row r="63" spans="1:7" s="27" customFormat="1" ht="15" customHeight="1">
      <c r="A63" s="45"/>
      <c r="B63" s="33"/>
      <c r="C63" s="34" t="s">
        <v>2</v>
      </c>
      <c r="D63" s="35">
        <f aca="true" t="shared" si="2" ref="D63:F64">D70</f>
        <v>38653.44</v>
      </c>
      <c r="E63" s="35">
        <f t="shared" si="2"/>
        <v>38653.44</v>
      </c>
      <c r="F63" s="35">
        <f t="shared" si="2"/>
        <v>38386.24</v>
      </c>
      <c r="G63" s="53">
        <f>F63/E63*100</f>
        <v>99.30872905490429</v>
      </c>
    </row>
    <row r="64" spans="1:7" s="27" customFormat="1" ht="15" customHeight="1">
      <c r="A64" s="45"/>
      <c r="B64" s="33"/>
      <c r="C64" s="34" t="s">
        <v>34</v>
      </c>
      <c r="D64" s="35">
        <f t="shared" si="2"/>
        <v>5656.83</v>
      </c>
      <c r="E64" s="35">
        <f t="shared" si="2"/>
        <v>5656.83</v>
      </c>
      <c r="F64" s="35">
        <f t="shared" si="2"/>
        <v>5617.73</v>
      </c>
      <c r="G64" s="53">
        <f>F64/E64*100</f>
        <v>99.3088001583926</v>
      </c>
    </row>
    <row r="65" spans="1:7" s="27" customFormat="1" ht="9.75" customHeight="1">
      <c r="A65" s="45"/>
      <c r="B65" s="33"/>
      <c r="C65" s="34"/>
      <c r="D65" s="35"/>
      <c r="E65" s="35"/>
      <c r="F65" s="35"/>
      <c r="G65" s="53"/>
    </row>
    <row r="66" spans="1:7" s="27" customFormat="1" ht="24.75">
      <c r="A66" s="45" t="s">
        <v>6</v>
      </c>
      <c r="B66" s="33" t="s">
        <v>32</v>
      </c>
      <c r="C66" s="34" t="s">
        <v>3</v>
      </c>
      <c r="D66" s="44">
        <v>35</v>
      </c>
      <c r="E66" s="44">
        <v>35</v>
      </c>
      <c r="F66" s="68">
        <v>10</v>
      </c>
      <c r="G66" s="53">
        <f>F66/E66*100</f>
        <v>28.57142857142857</v>
      </c>
    </row>
    <row r="67" spans="1:7" s="27" customFormat="1" ht="12.75" customHeight="1">
      <c r="A67" s="45"/>
      <c r="B67" s="33"/>
      <c r="C67" s="34"/>
      <c r="D67" s="35"/>
      <c r="E67" s="35"/>
      <c r="F67" s="68"/>
      <c r="G67" s="53"/>
    </row>
    <row r="68" spans="1:7" s="27" customFormat="1" ht="17.25" customHeight="1">
      <c r="A68" s="45" t="s">
        <v>22</v>
      </c>
      <c r="B68" s="52" t="s">
        <v>33</v>
      </c>
      <c r="C68" s="34" t="s">
        <v>35</v>
      </c>
      <c r="D68" s="35">
        <f>D69+D70+D71</f>
        <v>60427.840000000004</v>
      </c>
      <c r="E68" s="35">
        <f>E69+E70+E71</f>
        <v>60427.840000000004</v>
      </c>
      <c r="F68" s="35">
        <f>F69+F70+F71</f>
        <v>64306.979999999996</v>
      </c>
      <c r="G68" s="53">
        <f>F68/E68*100</f>
        <v>106.41945831590208</v>
      </c>
    </row>
    <row r="69" spans="1:7" s="27" customFormat="1" ht="15.75" customHeight="1">
      <c r="A69" s="45"/>
      <c r="B69" s="52"/>
      <c r="C69" s="34" t="s">
        <v>3</v>
      </c>
      <c r="D69" s="35">
        <v>16117.57</v>
      </c>
      <c r="E69" s="35">
        <v>16117.57</v>
      </c>
      <c r="F69" s="68">
        <v>20303.01</v>
      </c>
      <c r="G69" s="53">
        <f>F69/E69*100</f>
        <v>125.96818254861</v>
      </c>
    </row>
    <row r="70" spans="1:7" s="27" customFormat="1" ht="13.5" customHeight="1">
      <c r="A70" s="45"/>
      <c r="B70" s="52"/>
      <c r="C70" s="34" t="s">
        <v>2</v>
      </c>
      <c r="D70" s="35">
        <v>38653.44</v>
      </c>
      <c r="E70" s="35">
        <v>38653.44</v>
      </c>
      <c r="F70" s="68">
        <v>38386.24</v>
      </c>
      <c r="G70" s="53">
        <f>F70/E70*100</f>
        <v>99.30872905490429</v>
      </c>
    </row>
    <row r="71" spans="1:7" s="27" customFormat="1" ht="15.75" customHeight="1">
      <c r="A71" s="45"/>
      <c r="B71" s="52"/>
      <c r="C71" s="34" t="s">
        <v>34</v>
      </c>
      <c r="D71" s="35">
        <v>5656.83</v>
      </c>
      <c r="E71" s="35">
        <v>5656.83</v>
      </c>
      <c r="F71" s="35">
        <v>5617.73</v>
      </c>
      <c r="G71" s="53">
        <f>F71/E71*100</f>
        <v>99.3088001583926</v>
      </c>
    </row>
    <row r="72" spans="1:14" ht="12.75" customHeight="1">
      <c r="A72" s="46"/>
      <c r="B72" s="37"/>
      <c r="C72" s="23"/>
      <c r="D72" s="38"/>
      <c r="E72" s="38"/>
      <c r="F72" s="38"/>
      <c r="G72" s="39"/>
      <c r="H72" s="27"/>
      <c r="I72" s="27"/>
      <c r="J72" s="27"/>
      <c r="K72" s="27"/>
      <c r="L72" s="27"/>
      <c r="M72" s="27"/>
      <c r="N72" s="27"/>
    </row>
    <row r="73" spans="1:14" s="71" customFormat="1" ht="35.25" customHeight="1">
      <c r="A73" s="63" t="s">
        <v>15</v>
      </c>
      <c r="B73" s="69" t="s">
        <v>61</v>
      </c>
      <c r="C73" s="70" t="s">
        <v>35</v>
      </c>
      <c r="D73" s="64">
        <f>D74+D75</f>
        <v>2407.76</v>
      </c>
      <c r="E73" s="64">
        <f>E74+E75</f>
        <v>4399.51</v>
      </c>
      <c r="F73" s="64">
        <f>F74+F75</f>
        <v>1682.98</v>
      </c>
      <c r="G73" s="65">
        <f>F73/E73*100</f>
        <v>38.25380553743485</v>
      </c>
      <c r="H73" s="74"/>
      <c r="I73" s="74"/>
      <c r="J73" s="74"/>
      <c r="K73" s="74"/>
      <c r="L73" s="74"/>
      <c r="M73" s="74"/>
      <c r="N73" s="74"/>
    </row>
    <row r="74" spans="1:7" s="74" customFormat="1" ht="20.25" customHeight="1">
      <c r="A74" s="42"/>
      <c r="B74" s="72"/>
      <c r="C74" s="73" t="s">
        <v>3</v>
      </c>
      <c r="D74" s="44">
        <f>D77+D80</f>
        <v>2407.76</v>
      </c>
      <c r="E74" s="44">
        <f>E77+E80</f>
        <v>2507.35</v>
      </c>
      <c r="F74" s="44">
        <f>F77+F80</f>
        <v>1682.98</v>
      </c>
      <c r="G74" s="53">
        <f>F74/E74*100</f>
        <v>67.12186172652402</v>
      </c>
    </row>
    <row r="75" spans="1:7" s="74" customFormat="1" ht="16.5" customHeight="1">
      <c r="A75" s="42"/>
      <c r="B75" s="72"/>
      <c r="C75" s="73" t="s">
        <v>2</v>
      </c>
      <c r="D75" s="44">
        <f>D78</f>
        <v>0</v>
      </c>
      <c r="E75" s="44">
        <f>E78</f>
        <v>1892.16</v>
      </c>
      <c r="F75" s="44">
        <f>F78</f>
        <v>0</v>
      </c>
      <c r="G75" s="53">
        <v>0</v>
      </c>
    </row>
    <row r="76" spans="1:7" s="74" customFormat="1" ht="51" customHeight="1">
      <c r="A76" s="42" t="s">
        <v>7</v>
      </c>
      <c r="B76" s="72" t="s">
        <v>49</v>
      </c>
      <c r="C76" s="73" t="s">
        <v>35</v>
      </c>
      <c r="D76" s="44">
        <f>D77+D78</f>
        <v>543.74</v>
      </c>
      <c r="E76" s="44">
        <f>E77+E78</f>
        <v>2535.4900000000002</v>
      </c>
      <c r="F76" s="44">
        <f>F77+F78</f>
        <v>271.26</v>
      </c>
      <c r="G76" s="75">
        <f>F76/E76*100</f>
        <v>10.698523756749188</v>
      </c>
    </row>
    <row r="77" spans="1:7" s="74" customFormat="1" ht="15.75" customHeight="1">
      <c r="A77" s="42"/>
      <c r="B77" s="72"/>
      <c r="C77" s="73" t="s">
        <v>3</v>
      </c>
      <c r="D77" s="44">
        <v>543.74</v>
      </c>
      <c r="E77" s="44">
        <v>643.33</v>
      </c>
      <c r="F77" s="44">
        <v>271.26</v>
      </c>
      <c r="G77" s="75">
        <f>F77/E77*100</f>
        <v>42.16498531080472</v>
      </c>
    </row>
    <row r="78" spans="1:7" s="74" customFormat="1" ht="15" customHeight="1">
      <c r="A78" s="42"/>
      <c r="B78" s="72"/>
      <c r="C78" s="73" t="s">
        <v>2</v>
      </c>
      <c r="D78" s="44">
        <v>0</v>
      </c>
      <c r="E78" s="44">
        <v>1892.16</v>
      </c>
      <c r="F78" s="44">
        <v>0</v>
      </c>
      <c r="G78" s="75">
        <v>0</v>
      </c>
    </row>
    <row r="79" spans="1:7" s="74" customFormat="1" ht="12" customHeight="1">
      <c r="A79" s="42"/>
      <c r="B79" s="72"/>
      <c r="C79" s="73"/>
      <c r="D79" s="44"/>
      <c r="E79" s="44"/>
      <c r="F79" s="44"/>
      <c r="G79" s="53"/>
    </row>
    <row r="80" spans="1:7" s="74" customFormat="1" ht="48.75" customHeight="1">
      <c r="A80" s="42" t="s">
        <v>8</v>
      </c>
      <c r="B80" s="72" t="s">
        <v>62</v>
      </c>
      <c r="C80" s="25" t="s">
        <v>3</v>
      </c>
      <c r="D80" s="80">
        <v>1864.02</v>
      </c>
      <c r="E80" s="80">
        <v>1864.02</v>
      </c>
      <c r="F80" s="80">
        <v>1411.72</v>
      </c>
      <c r="G80" s="75">
        <f>F80/D80*100</f>
        <v>75.73523889228656</v>
      </c>
    </row>
    <row r="81" spans="1:7" s="27" customFormat="1" ht="12" customHeight="1">
      <c r="A81" s="45"/>
      <c r="B81" s="33"/>
      <c r="C81" s="34"/>
      <c r="D81" s="35"/>
      <c r="E81" s="35"/>
      <c r="F81" s="35"/>
      <c r="G81" s="36"/>
    </row>
    <row r="82" spans="1:7" s="74" customFormat="1" ht="38.25" customHeight="1">
      <c r="A82" s="63" t="s">
        <v>16</v>
      </c>
      <c r="B82" s="69" t="s">
        <v>63</v>
      </c>
      <c r="C82" s="70" t="s">
        <v>35</v>
      </c>
      <c r="D82" s="64">
        <f>D87+D92+D97</f>
        <v>3741.63</v>
      </c>
      <c r="E82" s="64">
        <f aca="true" t="shared" si="3" ref="D82:E85">E87+E92+E97</f>
        <v>11349.470000000001</v>
      </c>
      <c r="F82" s="64">
        <f>F83+F84+F85</f>
        <v>2261.29</v>
      </c>
      <c r="G82" s="65">
        <f>F82/E82*100</f>
        <v>19.924190292586346</v>
      </c>
    </row>
    <row r="83" spans="1:7" s="74" customFormat="1" ht="18" customHeight="1">
      <c r="A83" s="42"/>
      <c r="B83" s="72"/>
      <c r="C83" s="73" t="s">
        <v>3</v>
      </c>
      <c r="D83" s="44">
        <f t="shared" si="3"/>
        <v>1000</v>
      </c>
      <c r="E83" s="44">
        <f t="shared" si="3"/>
        <v>1108.63</v>
      </c>
      <c r="F83" s="44">
        <f>F88+F93+F98</f>
        <v>248.49</v>
      </c>
      <c r="G83" s="53">
        <v>0</v>
      </c>
    </row>
    <row r="84" spans="1:7" s="74" customFormat="1" ht="14.25" customHeight="1">
      <c r="A84" s="42"/>
      <c r="B84" s="72"/>
      <c r="C84" s="73" t="s">
        <v>34</v>
      </c>
      <c r="D84" s="44">
        <f t="shared" si="3"/>
        <v>0</v>
      </c>
      <c r="E84" s="44">
        <f t="shared" si="3"/>
        <v>0</v>
      </c>
      <c r="F84" s="44">
        <f>F89+F94+F99</f>
        <v>0</v>
      </c>
      <c r="G84" s="53">
        <v>0</v>
      </c>
    </row>
    <row r="85" spans="1:7" s="74" customFormat="1" ht="14.25" customHeight="1">
      <c r="A85" s="42"/>
      <c r="B85" s="72"/>
      <c r="C85" s="73" t="s">
        <v>2</v>
      </c>
      <c r="D85" s="44">
        <f t="shared" si="3"/>
        <v>2741.63</v>
      </c>
      <c r="E85" s="44">
        <f t="shared" si="3"/>
        <v>10240.84</v>
      </c>
      <c r="F85" s="44">
        <f>F90+F95+F100</f>
        <v>2012.7999999999997</v>
      </c>
      <c r="G85" s="53">
        <f>F85/E85*100</f>
        <v>19.65463770550072</v>
      </c>
    </row>
    <row r="86" spans="1:7" s="74" customFormat="1" ht="14.25" customHeight="1">
      <c r="A86" s="42"/>
      <c r="B86" s="72"/>
      <c r="C86" s="73"/>
      <c r="D86" s="44"/>
      <c r="E86" s="44"/>
      <c r="F86" s="44"/>
      <c r="G86" s="53"/>
    </row>
    <row r="87" spans="1:7" s="74" customFormat="1" ht="29.25" customHeight="1">
      <c r="A87" s="42" t="s">
        <v>23</v>
      </c>
      <c r="B87" s="72" t="s">
        <v>64</v>
      </c>
      <c r="C87" s="73" t="s">
        <v>35</v>
      </c>
      <c r="D87" s="54">
        <f>D88+D89+D90</f>
        <v>87.59</v>
      </c>
      <c r="E87" s="54">
        <f>E88+E89+E90</f>
        <v>6087.59</v>
      </c>
      <c r="F87" s="54">
        <f>F88+F89+F90</f>
        <v>87.59</v>
      </c>
      <c r="G87" s="75">
        <f>F87/E87*100</f>
        <v>1.438828830456716</v>
      </c>
    </row>
    <row r="88" spans="1:7" s="74" customFormat="1" ht="19.5" customHeight="1">
      <c r="A88" s="42"/>
      <c r="B88" s="72"/>
      <c r="C88" s="73" t="s">
        <v>3</v>
      </c>
      <c r="D88" s="44">
        <v>0</v>
      </c>
      <c r="E88" s="44">
        <v>0</v>
      </c>
      <c r="F88" s="44">
        <v>0</v>
      </c>
      <c r="G88" s="53">
        <v>0</v>
      </c>
    </row>
    <row r="89" spans="1:7" s="74" customFormat="1" ht="14.25" customHeight="1">
      <c r="A89" s="42"/>
      <c r="B89" s="72"/>
      <c r="C89" s="73" t="s">
        <v>34</v>
      </c>
      <c r="D89" s="44">
        <v>0</v>
      </c>
      <c r="E89" s="44">
        <v>0</v>
      </c>
      <c r="F89" s="44">
        <v>0</v>
      </c>
      <c r="G89" s="53">
        <v>0</v>
      </c>
    </row>
    <row r="90" spans="1:7" s="74" customFormat="1" ht="14.25" customHeight="1">
      <c r="A90" s="42"/>
      <c r="B90" s="72"/>
      <c r="C90" s="73" t="s">
        <v>2</v>
      </c>
      <c r="D90" s="44">
        <v>87.59</v>
      </c>
      <c r="E90" s="44">
        <v>6087.59</v>
      </c>
      <c r="F90" s="44">
        <v>87.59</v>
      </c>
      <c r="G90" s="53">
        <f>F90/E90*100</f>
        <v>1.438828830456716</v>
      </c>
    </row>
    <row r="91" spans="1:7" s="74" customFormat="1" ht="13.5" customHeight="1">
      <c r="A91" s="42"/>
      <c r="B91" s="72"/>
      <c r="C91" s="73"/>
      <c r="D91" s="44"/>
      <c r="E91" s="44"/>
      <c r="F91" s="44"/>
      <c r="G91" s="53"/>
    </row>
    <row r="92" spans="1:7" s="74" customFormat="1" ht="52.5" customHeight="1">
      <c r="A92" s="42" t="s">
        <v>24</v>
      </c>
      <c r="B92" s="72" t="s">
        <v>70</v>
      </c>
      <c r="C92" s="73" t="s">
        <v>35</v>
      </c>
      <c r="D92" s="54">
        <f>D93+D94+D95</f>
        <v>2153.26</v>
      </c>
      <c r="E92" s="54">
        <v>2153.25</v>
      </c>
      <c r="F92" s="54">
        <f>F93+F94+F95</f>
        <v>1478.57</v>
      </c>
      <c r="G92" s="75">
        <f>F92/E92*100</f>
        <v>68.66689887379542</v>
      </c>
    </row>
    <row r="93" spans="1:7" s="74" customFormat="1" ht="15" customHeight="1">
      <c r="A93" s="42"/>
      <c r="B93" s="72"/>
      <c r="C93" s="73" t="s">
        <v>3</v>
      </c>
      <c r="D93" s="44">
        <v>0</v>
      </c>
      <c r="E93" s="44">
        <v>0</v>
      </c>
      <c r="F93" s="44">
        <v>0</v>
      </c>
      <c r="G93" s="53">
        <v>0</v>
      </c>
    </row>
    <row r="94" spans="1:7" s="74" customFormat="1" ht="14.25" customHeight="1">
      <c r="A94" s="42"/>
      <c r="B94" s="72"/>
      <c r="C94" s="73" t="s">
        <v>34</v>
      </c>
      <c r="D94" s="44">
        <v>0</v>
      </c>
      <c r="E94" s="44">
        <v>0</v>
      </c>
      <c r="F94" s="44">
        <v>0</v>
      </c>
      <c r="G94" s="53">
        <v>0</v>
      </c>
    </row>
    <row r="95" spans="1:7" s="74" customFormat="1" ht="14.25" customHeight="1">
      <c r="A95" s="42"/>
      <c r="B95" s="72"/>
      <c r="C95" s="73" t="s">
        <v>2</v>
      </c>
      <c r="D95" s="44">
        <v>2153.26</v>
      </c>
      <c r="E95" s="44">
        <v>2153.25</v>
      </c>
      <c r="F95" s="44">
        <v>1478.57</v>
      </c>
      <c r="G95" s="53">
        <f>F95/D95*100</f>
        <v>68.66657997640786</v>
      </c>
    </row>
    <row r="96" spans="1:7" s="74" customFormat="1" ht="12" customHeight="1">
      <c r="A96" s="42"/>
      <c r="B96" s="72"/>
      <c r="C96" s="73"/>
      <c r="D96" s="44"/>
      <c r="E96" s="44"/>
      <c r="F96" s="44"/>
      <c r="G96" s="53"/>
    </row>
    <row r="97" spans="1:7" s="74" customFormat="1" ht="36" customHeight="1">
      <c r="A97" s="42" t="s">
        <v>72</v>
      </c>
      <c r="B97" s="72" t="s">
        <v>71</v>
      </c>
      <c r="C97" s="73" t="s">
        <v>35</v>
      </c>
      <c r="D97" s="54">
        <f>D98+D99+D100</f>
        <v>1500.78</v>
      </c>
      <c r="E97" s="54">
        <f>E98+E99+E100</f>
        <v>3108.63</v>
      </c>
      <c r="F97" s="54">
        <f>F98+F99+F100</f>
        <v>695.13</v>
      </c>
      <c r="G97" s="75">
        <f>F97/E97*100</f>
        <v>22.36129742040706</v>
      </c>
    </row>
    <row r="98" spans="1:7" s="74" customFormat="1" ht="17.25" customHeight="1">
      <c r="A98" s="42"/>
      <c r="B98" s="72"/>
      <c r="C98" s="73" t="s">
        <v>3</v>
      </c>
      <c r="D98" s="44">
        <v>1000</v>
      </c>
      <c r="E98" s="44">
        <v>1108.63</v>
      </c>
      <c r="F98" s="44">
        <v>248.49</v>
      </c>
      <c r="G98" s="53">
        <f>F98/E98*100</f>
        <v>22.41415079873357</v>
      </c>
    </row>
    <row r="99" spans="1:7" s="74" customFormat="1" ht="16.5" customHeight="1">
      <c r="A99" s="42"/>
      <c r="B99" s="72"/>
      <c r="C99" s="73" t="s">
        <v>34</v>
      </c>
      <c r="D99" s="44">
        <v>0</v>
      </c>
      <c r="E99" s="44">
        <v>0</v>
      </c>
      <c r="F99" s="44">
        <v>0</v>
      </c>
      <c r="G99" s="53">
        <v>0</v>
      </c>
    </row>
    <row r="100" spans="1:7" s="74" customFormat="1" ht="14.25" customHeight="1">
      <c r="A100" s="42"/>
      <c r="B100" s="72"/>
      <c r="C100" s="73" t="s">
        <v>2</v>
      </c>
      <c r="D100" s="44">
        <v>500.78</v>
      </c>
      <c r="E100" s="44">
        <v>2000</v>
      </c>
      <c r="F100" s="44">
        <v>446.64</v>
      </c>
      <c r="G100" s="53">
        <f>F100/E100*100</f>
        <v>22.332</v>
      </c>
    </row>
    <row r="101" spans="1:7" s="74" customFormat="1" ht="11.25" customHeight="1">
      <c r="A101" s="42"/>
      <c r="B101" s="72"/>
      <c r="C101" s="73"/>
      <c r="D101" s="44"/>
      <c r="E101" s="44"/>
      <c r="F101" s="44"/>
      <c r="G101" s="53"/>
    </row>
    <row r="102" spans="1:7" s="27" customFormat="1" ht="36.75">
      <c r="A102" s="63" t="s">
        <v>37</v>
      </c>
      <c r="B102" s="61" t="s">
        <v>50</v>
      </c>
      <c r="C102" s="62" t="s">
        <v>35</v>
      </c>
      <c r="D102" s="66">
        <f>D105+D107+D109</f>
        <v>8213.25</v>
      </c>
      <c r="E102" s="66">
        <f>E105+E107+E109</f>
        <v>8213.25</v>
      </c>
      <c r="F102" s="66">
        <f>F105+F107+F109</f>
        <v>5973.54</v>
      </c>
      <c r="G102" s="66">
        <f>F102/E102*100</f>
        <v>72.73052689252123</v>
      </c>
    </row>
    <row r="103" spans="1:7" s="27" customFormat="1" ht="15" customHeight="1">
      <c r="A103" s="45"/>
      <c r="B103" s="33"/>
      <c r="C103" s="34" t="s">
        <v>3</v>
      </c>
      <c r="D103" s="35">
        <f>D105+D107+D109</f>
        <v>8213.25</v>
      </c>
      <c r="E103" s="35">
        <f>E105+E107+E109</f>
        <v>8213.25</v>
      </c>
      <c r="F103" s="35">
        <f>F105+F107+F109</f>
        <v>5973.54</v>
      </c>
      <c r="G103" s="36">
        <f>F103/D103*100</f>
        <v>72.73052689252123</v>
      </c>
    </row>
    <row r="104" spans="1:7" s="27" customFormat="1" ht="12" customHeight="1">
      <c r="A104" s="45"/>
      <c r="B104" s="33"/>
      <c r="C104" s="34"/>
      <c r="D104" s="35"/>
      <c r="E104" s="35"/>
      <c r="F104" s="35"/>
      <c r="G104" s="36"/>
    </row>
    <row r="105" spans="1:7" s="27" customFormat="1" ht="36.75">
      <c r="A105" s="45" t="s">
        <v>38</v>
      </c>
      <c r="B105" s="33" t="s">
        <v>51</v>
      </c>
      <c r="C105" s="34" t="s">
        <v>3</v>
      </c>
      <c r="D105" s="35">
        <v>15</v>
      </c>
      <c r="E105" s="35">
        <v>15</v>
      </c>
      <c r="F105" s="35">
        <v>0</v>
      </c>
      <c r="G105" s="56">
        <f>F105/D105*100</f>
        <v>0</v>
      </c>
    </row>
    <row r="106" spans="1:7" s="27" customFormat="1" ht="11.25" customHeight="1">
      <c r="A106" s="45"/>
      <c r="B106" s="33"/>
      <c r="C106" s="34"/>
      <c r="D106" s="35"/>
      <c r="E106" s="35"/>
      <c r="F106" s="35"/>
      <c r="G106" s="36"/>
    </row>
    <row r="107" spans="1:7" s="27" customFormat="1" ht="48.75">
      <c r="A107" s="45" t="s">
        <v>39</v>
      </c>
      <c r="B107" s="33" t="s">
        <v>65</v>
      </c>
      <c r="C107" s="34" t="s">
        <v>3</v>
      </c>
      <c r="D107" s="35">
        <v>195</v>
      </c>
      <c r="E107" s="35">
        <v>195</v>
      </c>
      <c r="F107" s="35">
        <v>44.96</v>
      </c>
      <c r="G107" s="56">
        <f>F107/E107*100</f>
        <v>23.056410256410256</v>
      </c>
    </row>
    <row r="108" spans="1:7" s="27" customFormat="1" ht="12" customHeight="1">
      <c r="A108" s="45"/>
      <c r="B108" s="33"/>
      <c r="C108" s="34"/>
      <c r="D108" s="35"/>
      <c r="E108" s="35"/>
      <c r="F108" s="35"/>
      <c r="G108" s="36"/>
    </row>
    <row r="109" spans="1:7" s="27" customFormat="1" ht="71.25" customHeight="1">
      <c r="A109" s="45" t="s">
        <v>40</v>
      </c>
      <c r="B109" s="33" t="s">
        <v>66</v>
      </c>
      <c r="C109" s="34" t="s">
        <v>3</v>
      </c>
      <c r="D109" s="35">
        <v>8003.25</v>
      </c>
      <c r="E109" s="35">
        <v>8003.25</v>
      </c>
      <c r="F109" s="35">
        <v>5928.58</v>
      </c>
      <c r="G109" s="56">
        <f>F109/E109*100</f>
        <v>74.07715615531191</v>
      </c>
    </row>
    <row r="110" spans="1:14" ht="12" customHeight="1">
      <c r="A110" s="45"/>
      <c r="B110" s="33"/>
      <c r="C110" s="34"/>
      <c r="D110" s="35"/>
      <c r="E110" s="35"/>
      <c r="F110" s="35"/>
      <c r="G110" s="36"/>
      <c r="H110" s="27"/>
      <c r="I110" s="27"/>
      <c r="J110" s="27"/>
      <c r="K110" s="27"/>
      <c r="L110" s="27"/>
      <c r="M110" s="27"/>
      <c r="N110" s="27"/>
    </row>
    <row r="111" spans="1:7" s="27" customFormat="1" ht="60.75">
      <c r="A111" s="63" t="s">
        <v>17</v>
      </c>
      <c r="B111" s="61" t="s">
        <v>52</v>
      </c>
      <c r="C111" s="62" t="s">
        <v>35</v>
      </c>
      <c r="D111" s="64">
        <f>D112+D113</f>
        <v>6024.16</v>
      </c>
      <c r="E111" s="64">
        <f>E112+E113</f>
        <v>9582.58</v>
      </c>
      <c r="F111" s="64">
        <f>F112+F113</f>
        <v>5198.8099999999995</v>
      </c>
      <c r="G111" s="65">
        <f>F111/E111*100</f>
        <v>54.252716909224866</v>
      </c>
    </row>
    <row r="112" spans="1:7" s="27" customFormat="1" ht="15">
      <c r="A112" s="42"/>
      <c r="B112" s="33"/>
      <c r="C112" s="34" t="s">
        <v>41</v>
      </c>
      <c r="D112" s="44">
        <f aca="true" t="shared" si="4" ref="D112:F113">D116+D120+D124</f>
        <v>5924.16</v>
      </c>
      <c r="E112" s="44">
        <f t="shared" si="4"/>
        <v>9482.58</v>
      </c>
      <c r="F112" s="44">
        <f t="shared" si="4"/>
        <v>5198.8099999999995</v>
      </c>
      <c r="G112" s="53">
        <f>F112/E112*100</f>
        <v>54.82484724621358</v>
      </c>
    </row>
    <row r="113" spans="1:7" s="27" customFormat="1" ht="15">
      <c r="A113" s="42"/>
      <c r="B113" s="33"/>
      <c r="C113" s="34" t="s">
        <v>2</v>
      </c>
      <c r="D113" s="44">
        <f t="shared" si="4"/>
        <v>100</v>
      </c>
      <c r="E113" s="44">
        <f t="shared" si="4"/>
        <v>100</v>
      </c>
      <c r="F113" s="44">
        <f t="shared" si="4"/>
        <v>0</v>
      </c>
      <c r="G113" s="53">
        <f>F113/E113*100</f>
        <v>0</v>
      </c>
    </row>
    <row r="114" spans="1:7" s="27" customFormat="1" ht="15" customHeight="1">
      <c r="A114" s="45"/>
      <c r="B114" s="33"/>
      <c r="C114" s="34"/>
      <c r="D114" s="44"/>
      <c r="E114" s="44"/>
      <c r="F114" s="44"/>
      <c r="G114" s="53"/>
    </row>
    <row r="115" spans="1:7" s="27" customFormat="1" ht="24.75">
      <c r="A115" s="45" t="s">
        <v>25</v>
      </c>
      <c r="B115" s="33" t="s">
        <v>67</v>
      </c>
      <c r="C115" s="34" t="s">
        <v>35</v>
      </c>
      <c r="D115" s="44">
        <f>D116+D117</f>
        <v>5343.16</v>
      </c>
      <c r="E115" s="44">
        <f>E116+E117</f>
        <v>7784.66</v>
      </c>
      <c r="F115" s="44">
        <f>F116</f>
        <v>3933.45</v>
      </c>
      <c r="G115" s="75">
        <f>F115/E115*100</f>
        <v>50.52821831653533</v>
      </c>
    </row>
    <row r="116" spans="1:7" s="27" customFormat="1" ht="15">
      <c r="A116" s="45"/>
      <c r="B116" s="33"/>
      <c r="C116" s="34" t="s">
        <v>41</v>
      </c>
      <c r="D116" s="44">
        <v>5343.16</v>
      </c>
      <c r="E116" s="44">
        <v>7784.66</v>
      </c>
      <c r="F116" s="44">
        <v>3933.45</v>
      </c>
      <c r="G116" s="53">
        <f>F116/E116*100</f>
        <v>50.52821831653533</v>
      </c>
    </row>
    <row r="117" spans="1:7" s="27" customFormat="1" ht="15">
      <c r="A117" s="45"/>
      <c r="B117" s="33"/>
      <c r="C117" s="34" t="s">
        <v>2</v>
      </c>
      <c r="D117" s="44">
        <v>0</v>
      </c>
      <c r="E117" s="44">
        <v>0</v>
      </c>
      <c r="F117" s="44">
        <v>0</v>
      </c>
      <c r="G117" s="53">
        <v>0</v>
      </c>
    </row>
    <row r="118" spans="1:7" s="27" customFormat="1" ht="14.25" customHeight="1">
      <c r="A118" s="45"/>
      <c r="B118" s="33"/>
      <c r="C118" s="34"/>
      <c r="D118" s="44"/>
      <c r="E118" s="44"/>
      <c r="F118" s="44"/>
      <c r="G118" s="53"/>
    </row>
    <row r="119" spans="1:7" s="27" customFormat="1" ht="49.5" customHeight="1">
      <c r="A119" s="45" t="s">
        <v>26</v>
      </c>
      <c r="B119" s="33" t="s">
        <v>53</v>
      </c>
      <c r="C119" s="34" t="s">
        <v>35</v>
      </c>
      <c r="D119" s="44">
        <f>D120+D121</f>
        <v>115</v>
      </c>
      <c r="E119" s="44">
        <f>E120+E121</f>
        <v>1121.92</v>
      </c>
      <c r="F119" s="44">
        <f>F120+F121</f>
        <v>799.11</v>
      </c>
      <c r="G119" s="54">
        <f>F119/E119*100</f>
        <v>71.22700370792926</v>
      </c>
    </row>
    <row r="120" spans="1:7" s="27" customFormat="1" ht="15">
      <c r="A120" s="45"/>
      <c r="B120" s="33"/>
      <c r="C120" s="34" t="s">
        <v>41</v>
      </c>
      <c r="D120" s="44">
        <v>15</v>
      </c>
      <c r="E120" s="44">
        <v>1021.92</v>
      </c>
      <c r="F120" s="44">
        <v>799.11</v>
      </c>
      <c r="G120" s="44">
        <f>F120/E120*100</f>
        <v>78.19692343823391</v>
      </c>
    </row>
    <row r="121" spans="1:7" s="27" customFormat="1" ht="15">
      <c r="A121" s="45"/>
      <c r="B121" s="33"/>
      <c r="C121" s="34" t="s">
        <v>2</v>
      </c>
      <c r="D121" s="44">
        <v>100</v>
      </c>
      <c r="E121" s="44">
        <v>100</v>
      </c>
      <c r="F121" s="44">
        <v>0</v>
      </c>
      <c r="G121" s="44">
        <f>F121/E121*100</f>
        <v>0</v>
      </c>
    </row>
    <row r="122" spans="1:7" s="27" customFormat="1" ht="12" customHeight="1">
      <c r="A122" s="45"/>
      <c r="B122" s="33"/>
      <c r="C122" s="34"/>
      <c r="D122" s="44"/>
      <c r="E122" s="44"/>
      <c r="F122" s="44"/>
      <c r="G122" s="44"/>
    </row>
    <row r="123" spans="1:7" s="27" customFormat="1" ht="51" customHeight="1">
      <c r="A123" s="45"/>
      <c r="B123" s="33" t="s">
        <v>68</v>
      </c>
      <c r="C123" s="34" t="s">
        <v>35</v>
      </c>
      <c r="D123" s="44">
        <f>D124+D125</f>
        <v>566</v>
      </c>
      <c r="E123" s="44">
        <f>E124+E125</f>
        <v>676</v>
      </c>
      <c r="F123" s="44">
        <f>F124+F125</f>
        <v>466.25</v>
      </c>
      <c r="G123" s="54">
        <f>F123/E123*100</f>
        <v>68.97189349112426</v>
      </c>
    </row>
    <row r="124" spans="1:7" s="27" customFormat="1" ht="15">
      <c r="A124" s="45"/>
      <c r="B124" s="33"/>
      <c r="C124" s="34" t="s">
        <v>3</v>
      </c>
      <c r="D124" s="44">
        <v>566</v>
      </c>
      <c r="E124" s="44">
        <v>676</v>
      </c>
      <c r="F124" s="44">
        <v>466.25</v>
      </c>
      <c r="G124" s="44">
        <f>F124/E124*100</f>
        <v>68.97189349112426</v>
      </c>
    </row>
    <row r="125" spans="1:7" s="27" customFormat="1" ht="15">
      <c r="A125" s="45"/>
      <c r="B125" s="33"/>
      <c r="C125" s="34" t="s">
        <v>2</v>
      </c>
      <c r="D125" s="44">
        <v>0</v>
      </c>
      <c r="E125" s="44">
        <v>0</v>
      </c>
      <c r="F125" s="44">
        <v>0</v>
      </c>
      <c r="G125" s="44">
        <v>0</v>
      </c>
    </row>
    <row r="126" spans="1:7" s="27" customFormat="1" ht="12.75" customHeight="1">
      <c r="A126" s="45"/>
      <c r="B126" s="33"/>
      <c r="D126" s="44"/>
      <c r="E126" s="44"/>
      <c r="F126" s="44"/>
      <c r="G126" s="53"/>
    </row>
    <row r="127" spans="1:7" s="74" customFormat="1" ht="24.75">
      <c r="A127" s="63" t="s">
        <v>18</v>
      </c>
      <c r="B127" s="69" t="s">
        <v>74</v>
      </c>
      <c r="C127" s="70" t="s">
        <v>35</v>
      </c>
      <c r="D127" s="64">
        <f aca="true" t="shared" si="5" ref="D127:E130">D132+D137</f>
        <v>340791.13</v>
      </c>
      <c r="E127" s="64">
        <f t="shared" si="5"/>
        <v>340791.13</v>
      </c>
      <c r="F127" s="64">
        <f>F128+F129+F130</f>
        <v>300818.27</v>
      </c>
      <c r="G127" s="65">
        <f>F127/E127*100</f>
        <v>88.27056913130339</v>
      </c>
    </row>
    <row r="128" spans="1:7" s="74" customFormat="1" ht="15">
      <c r="A128" s="42"/>
      <c r="B128" s="72"/>
      <c r="C128" s="73" t="s">
        <v>3</v>
      </c>
      <c r="D128" s="44">
        <f t="shared" si="5"/>
        <v>0</v>
      </c>
      <c r="E128" s="44">
        <f t="shared" si="5"/>
        <v>0</v>
      </c>
      <c r="F128" s="44">
        <f>F133+F138</f>
        <v>0</v>
      </c>
      <c r="G128" s="53">
        <v>0</v>
      </c>
    </row>
    <row r="129" spans="1:7" s="74" customFormat="1" ht="15">
      <c r="A129" s="42"/>
      <c r="B129" s="72"/>
      <c r="C129" s="73" t="s">
        <v>34</v>
      </c>
      <c r="D129" s="44">
        <f t="shared" si="5"/>
        <v>0</v>
      </c>
      <c r="E129" s="44">
        <f t="shared" si="5"/>
        <v>0</v>
      </c>
      <c r="F129" s="44">
        <f>F134+F139</f>
        <v>0</v>
      </c>
      <c r="G129" s="53">
        <v>0</v>
      </c>
    </row>
    <row r="130" spans="1:7" s="74" customFormat="1" ht="15">
      <c r="A130" s="42"/>
      <c r="B130" s="72"/>
      <c r="C130" s="73" t="s">
        <v>2</v>
      </c>
      <c r="D130" s="44">
        <f t="shared" si="5"/>
        <v>340791.13</v>
      </c>
      <c r="E130" s="44">
        <f t="shared" si="5"/>
        <v>340791.13</v>
      </c>
      <c r="F130" s="44">
        <f>F135+F140</f>
        <v>300818.27</v>
      </c>
      <c r="G130" s="53">
        <f>F130/E130*100</f>
        <v>88.27056913130339</v>
      </c>
    </row>
    <row r="131" spans="1:7" s="74" customFormat="1" ht="11.25" customHeight="1">
      <c r="A131" s="76"/>
      <c r="B131" s="72"/>
      <c r="C131" s="73"/>
      <c r="D131" s="44"/>
      <c r="E131" s="44"/>
      <c r="F131" s="44"/>
      <c r="G131" s="53"/>
    </row>
    <row r="132" spans="1:7" s="74" customFormat="1" ht="24.75" customHeight="1">
      <c r="A132" s="76" t="s">
        <v>27</v>
      </c>
      <c r="B132" s="72" t="s">
        <v>69</v>
      </c>
      <c r="C132" s="73" t="s">
        <v>35</v>
      </c>
      <c r="D132" s="44">
        <f>D134+D135</f>
        <v>327234.44</v>
      </c>
      <c r="E132" s="44">
        <f>E134+E135</f>
        <v>327234.44</v>
      </c>
      <c r="F132" s="44">
        <f>F135</f>
        <v>289854.2</v>
      </c>
      <c r="G132" s="75">
        <f aca="true" t="shared" si="6" ref="G132:G140">F132/E132*100</f>
        <v>88.57692362698744</v>
      </c>
    </row>
    <row r="133" spans="1:7" s="74" customFormat="1" ht="16.5" customHeight="1">
      <c r="A133" s="76"/>
      <c r="B133" s="72"/>
      <c r="C133" s="73" t="s">
        <v>3</v>
      </c>
      <c r="D133" s="44">
        <v>0</v>
      </c>
      <c r="E133" s="44">
        <v>0</v>
      </c>
      <c r="F133" s="44">
        <v>0</v>
      </c>
      <c r="G133" s="53">
        <v>0</v>
      </c>
    </row>
    <row r="134" spans="1:7" s="74" customFormat="1" ht="15" customHeight="1">
      <c r="A134" s="76"/>
      <c r="B134" s="72"/>
      <c r="C134" s="73" t="s">
        <v>34</v>
      </c>
      <c r="D134" s="44">
        <v>0</v>
      </c>
      <c r="E134" s="44">
        <v>0</v>
      </c>
      <c r="F134" s="44">
        <v>0</v>
      </c>
      <c r="G134" s="53">
        <v>0</v>
      </c>
    </row>
    <row r="135" spans="1:7" s="74" customFormat="1" ht="14.25" customHeight="1">
      <c r="A135" s="42"/>
      <c r="B135" s="72"/>
      <c r="C135" s="73" t="s">
        <v>2</v>
      </c>
      <c r="D135" s="44">
        <v>327234.44</v>
      </c>
      <c r="E135" s="44">
        <v>327234.44</v>
      </c>
      <c r="F135" s="44">
        <v>289854.2</v>
      </c>
      <c r="G135" s="53">
        <f t="shared" si="6"/>
        <v>88.57692362698744</v>
      </c>
    </row>
    <row r="136" spans="1:7" s="74" customFormat="1" ht="12" customHeight="1">
      <c r="A136" s="42"/>
      <c r="B136" s="72"/>
      <c r="C136" s="73"/>
      <c r="D136" s="44"/>
      <c r="E136" s="44"/>
      <c r="F136" s="44"/>
      <c r="G136" s="53"/>
    </row>
    <row r="137" spans="1:7" s="74" customFormat="1" ht="42" customHeight="1">
      <c r="A137" s="42" t="s">
        <v>28</v>
      </c>
      <c r="B137" s="72" t="s">
        <v>75</v>
      </c>
      <c r="C137" s="73" t="s">
        <v>35</v>
      </c>
      <c r="D137" s="44">
        <f>D138+D139+D140</f>
        <v>13556.69</v>
      </c>
      <c r="E137" s="44">
        <f>E138+E139+E140</f>
        <v>13556.69</v>
      </c>
      <c r="F137" s="44">
        <f>F138+F139+F140</f>
        <v>10964.07</v>
      </c>
      <c r="G137" s="75">
        <f t="shared" si="6"/>
        <v>80.875715237274</v>
      </c>
    </row>
    <row r="138" spans="1:7" s="74" customFormat="1" ht="14.25" customHeight="1">
      <c r="A138" s="42"/>
      <c r="B138" s="72"/>
      <c r="C138" s="73" t="s">
        <v>3</v>
      </c>
      <c r="D138" s="44">
        <v>0</v>
      </c>
      <c r="E138" s="44">
        <v>0</v>
      </c>
      <c r="F138" s="44">
        <v>0</v>
      </c>
      <c r="G138" s="53">
        <v>0</v>
      </c>
    </row>
    <row r="139" spans="1:7" s="74" customFormat="1" ht="14.25" customHeight="1">
      <c r="A139" s="42"/>
      <c r="B139" s="72"/>
      <c r="C139" s="73" t="s">
        <v>34</v>
      </c>
      <c r="D139" s="44">
        <v>0</v>
      </c>
      <c r="E139" s="44">
        <v>0</v>
      </c>
      <c r="F139" s="44">
        <v>0</v>
      </c>
      <c r="G139" s="53">
        <v>0</v>
      </c>
    </row>
    <row r="140" spans="1:7" s="74" customFormat="1" ht="14.25" customHeight="1">
      <c r="A140" s="42"/>
      <c r="B140" s="72"/>
      <c r="C140" s="73" t="s">
        <v>2</v>
      </c>
      <c r="D140" s="44">
        <v>13556.69</v>
      </c>
      <c r="E140" s="44">
        <v>13556.69</v>
      </c>
      <c r="F140" s="44">
        <v>10964.07</v>
      </c>
      <c r="G140" s="53">
        <f t="shared" si="6"/>
        <v>80.875715237274</v>
      </c>
    </row>
    <row r="141" spans="1:7" s="74" customFormat="1" ht="11.25" customHeight="1">
      <c r="A141" s="42"/>
      <c r="B141" s="72"/>
      <c r="C141" s="73"/>
      <c r="D141" s="44"/>
      <c r="E141" s="44"/>
      <c r="F141" s="44"/>
      <c r="G141" s="53"/>
    </row>
    <row r="142" spans="1:7" s="74" customFormat="1" ht="32.25" customHeight="1">
      <c r="A142" s="63" t="s">
        <v>77</v>
      </c>
      <c r="B142" s="69" t="s">
        <v>73</v>
      </c>
      <c r="C142" s="70" t="s">
        <v>35</v>
      </c>
      <c r="D142" s="64">
        <f>D143+D144+D145</f>
        <v>17858.059999999998</v>
      </c>
      <c r="E142" s="64">
        <f>E143+E144+E145</f>
        <v>17858.059999999998</v>
      </c>
      <c r="F142" s="64">
        <f>F143+F144+F145</f>
        <v>8342.64</v>
      </c>
      <c r="G142" s="65">
        <f>F142/E142*100</f>
        <v>46.71638464648456</v>
      </c>
    </row>
    <row r="143" spans="1:7" s="74" customFormat="1" ht="14.25" customHeight="1">
      <c r="A143" s="42"/>
      <c r="B143" s="72"/>
      <c r="C143" s="73" t="s">
        <v>3</v>
      </c>
      <c r="D143" s="44">
        <f>D148+D153</f>
        <v>17858.059999999998</v>
      </c>
      <c r="E143" s="44">
        <f>E148+E153</f>
        <v>17858.059999999998</v>
      </c>
      <c r="F143" s="44">
        <f>F148+F153</f>
        <v>8342.64</v>
      </c>
      <c r="G143" s="53">
        <f>F143/E143*100</f>
        <v>46.71638464648456</v>
      </c>
    </row>
    <row r="144" spans="1:7" s="74" customFormat="1" ht="14.25" customHeight="1">
      <c r="A144" s="42"/>
      <c r="B144" s="72"/>
      <c r="C144" s="73" t="s">
        <v>34</v>
      </c>
      <c r="D144" s="44">
        <f aca="true" t="shared" si="7" ref="D144:F145">D149</f>
        <v>0</v>
      </c>
      <c r="E144" s="44">
        <f t="shared" si="7"/>
        <v>0</v>
      </c>
      <c r="F144" s="44">
        <f t="shared" si="7"/>
        <v>0</v>
      </c>
      <c r="G144" s="53">
        <v>0</v>
      </c>
    </row>
    <row r="145" spans="1:7" s="74" customFormat="1" ht="14.25" customHeight="1">
      <c r="A145" s="42"/>
      <c r="B145" s="72"/>
      <c r="C145" s="73" t="s">
        <v>2</v>
      </c>
      <c r="D145" s="44">
        <f t="shared" si="7"/>
        <v>0</v>
      </c>
      <c r="E145" s="44">
        <f t="shared" si="7"/>
        <v>0</v>
      </c>
      <c r="F145" s="44">
        <f t="shared" si="7"/>
        <v>0</v>
      </c>
      <c r="G145" s="53">
        <v>0</v>
      </c>
    </row>
    <row r="146" spans="1:7" s="74" customFormat="1" ht="12" customHeight="1">
      <c r="A146" s="42"/>
      <c r="B146" s="72"/>
      <c r="C146" s="73"/>
      <c r="D146" s="44"/>
      <c r="E146" s="44"/>
      <c r="F146" s="44"/>
      <c r="G146" s="53"/>
    </row>
    <row r="147" spans="1:7" s="74" customFormat="1" ht="31.5" customHeight="1">
      <c r="A147" s="42" t="s">
        <v>78</v>
      </c>
      <c r="B147" s="72" t="s">
        <v>76</v>
      </c>
      <c r="C147" s="73" t="s">
        <v>35</v>
      </c>
      <c r="D147" s="44">
        <f>D148+D149+D150</f>
        <v>16186.47</v>
      </c>
      <c r="E147" s="44">
        <f>E148+E149+E150</f>
        <v>16186.47</v>
      </c>
      <c r="F147" s="44">
        <f>F148+F149+F150</f>
        <v>7573.25</v>
      </c>
      <c r="G147" s="75">
        <f>F147/E147*100</f>
        <v>46.78753304457365</v>
      </c>
    </row>
    <row r="148" spans="1:7" s="74" customFormat="1" ht="14.25" customHeight="1">
      <c r="A148" s="42"/>
      <c r="B148" s="72"/>
      <c r="C148" s="73" t="s">
        <v>3</v>
      </c>
      <c r="D148" s="44">
        <v>16186.47</v>
      </c>
      <c r="E148" s="44">
        <v>16186.47</v>
      </c>
      <c r="F148" s="44">
        <v>7573.25</v>
      </c>
      <c r="G148" s="53">
        <f>F148/E148*100</f>
        <v>46.78753304457365</v>
      </c>
    </row>
    <row r="149" spans="1:7" s="74" customFormat="1" ht="14.25" customHeight="1">
      <c r="A149" s="42"/>
      <c r="B149" s="72"/>
      <c r="C149" s="73" t="s">
        <v>34</v>
      </c>
      <c r="D149" s="44">
        <v>0</v>
      </c>
      <c r="E149" s="44">
        <v>0</v>
      </c>
      <c r="F149" s="44">
        <v>0</v>
      </c>
      <c r="G149" s="53">
        <v>0</v>
      </c>
    </row>
    <row r="150" spans="1:7" s="74" customFormat="1" ht="15.75" customHeight="1">
      <c r="A150" s="42"/>
      <c r="B150" s="72"/>
      <c r="C150" s="73" t="s">
        <v>2</v>
      </c>
      <c r="D150" s="44">
        <v>0</v>
      </c>
      <c r="E150" s="44">
        <v>0</v>
      </c>
      <c r="F150" s="44">
        <v>0</v>
      </c>
      <c r="G150" s="53">
        <v>0</v>
      </c>
    </row>
    <row r="151" spans="1:7" s="74" customFormat="1" ht="12" customHeight="1">
      <c r="A151" s="42"/>
      <c r="B151" s="72"/>
      <c r="C151" s="73"/>
      <c r="D151" s="44"/>
      <c r="E151" s="44"/>
      <c r="F151" s="44"/>
      <c r="G151" s="53"/>
    </row>
    <row r="152" spans="1:7" s="74" customFormat="1" ht="39" customHeight="1">
      <c r="A152" s="42" t="s">
        <v>84</v>
      </c>
      <c r="B152" s="72" t="s">
        <v>85</v>
      </c>
      <c r="C152" s="73" t="s">
        <v>35</v>
      </c>
      <c r="D152" s="44">
        <f>D153</f>
        <v>1671.59</v>
      </c>
      <c r="E152" s="44">
        <f>E153</f>
        <v>1671.59</v>
      </c>
      <c r="F152" s="44">
        <v>769.39</v>
      </c>
      <c r="G152" s="75">
        <f>F152/E152*100</f>
        <v>46.02743495713662</v>
      </c>
    </row>
    <row r="153" spans="1:7" s="74" customFormat="1" ht="15.75" customHeight="1">
      <c r="A153" s="42"/>
      <c r="B153" s="72"/>
      <c r="C153" s="73" t="s">
        <v>3</v>
      </c>
      <c r="D153" s="44">
        <v>1671.59</v>
      </c>
      <c r="E153" s="44">
        <v>1671.59</v>
      </c>
      <c r="F153" s="44">
        <v>769.39</v>
      </c>
      <c r="G153" s="53">
        <f>F153/E153*100</f>
        <v>46.02743495713662</v>
      </c>
    </row>
    <row r="154" spans="1:7" s="74" customFormat="1" ht="13.5" customHeight="1">
      <c r="A154" s="42"/>
      <c r="B154" s="72"/>
      <c r="C154" s="73"/>
      <c r="D154" s="44"/>
      <c r="E154" s="44"/>
      <c r="F154" s="44"/>
      <c r="G154" s="53"/>
    </row>
    <row r="155" spans="1:7" s="74" customFormat="1" ht="39.75" customHeight="1">
      <c r="A155" s="63" t="s">
        <v>81</v>
      </c>
      <c r="B155" s="69" t="s">
        <v>79</v>
      </c>
      <c r="C155" s="70" t="s">
        <v>35</v>
      </c>
      <c r="D155" s="64">
        <f>D156+D157+D158+D159</f>
        <v>43703.369999999995</v>
      </c>
      <c r="E155" s="64">
        <f>E156+E157+E158+E159</f>
        <v>43703.369999999995</v>
      </c>
      <c r="F155" s="64">
        <f>F156+F157+F158+F159</f>
        <v>27260.589999999997</v>
      </c>
      <c r="G155" s="65">
        <f>F155/E155*100</f>
        <v>62.37640255202287</v>
      </c>
    </row>
    <row r="156" spans="1:7" s="74" customFormat="1" ht="15.75" customHeight="1">
      <c r="A156" s="42"/>
      <c r="B156" s="72"/>
      <c r="C156" s="73" t="s">
        <v>3</v>
      </c>
      <c r="D156" s="44">
        <f aca="true" t="shared" si="8" ref="D156:F159">D162</f>
        <v>6293</v>
      </c>
      <c r="E156" s="44">
        <f t="shared" si="8"/>
        <v>6293</v>
      </c>
      <c r="F156" s="44">
        <f t="shared" si="8"/>
        <v>1351.85</v>
      </c>
      <c r="G156" s="53">
        <f>F156/E156*100</f>
        <v>21.481805180359128</v>
      </c>
    </row>
    <row r="157" spans="1:7" s="74" customFormat="1" ht="15.75" customHeight="1">
      <c r="A157" s="42"/>
      <c r="B157" s="72"/>
      <c r="C157" s="73" t="s">
        <v>34</v>
      </c>
      <c r="D157" s="44">
        <f t="shared" si="8"/>
        <v>0</v>
      </c>
      <c r="E157" s="44">
        <f t="shared" si="8"/>
        <v>0</v>
      </c>
      <c r="F157" s="44">
        <f t="shared" si="8"/>
        <v>0</v>
      </c>
      <c r="G157" s="53">
        <v>0</v>
      </c>
    </row>
    <row r="158" spans="1:7" s="74" customFormat="1" ht="15.75" customHeight="1">
      <c r="A158" s="42"/>
      <c r="B158" s="72"/>
      <c r="C158" s="73" t="s">
        <v>2</v>
      </c>
      <c r="D158" s="44">
        <f t="shared" si="8"/>
        <v>36219.17</v>
      </c>
      <c r="E158" s="44">
        <f t="shared" si="8"/>
        <v>36219.17</v>
      </c>
      <c r="F158" s="44">
        <f t="shared" si="8"/>
        <v>25091.64</v>
      </c>
      <c r="G158" s="53">
        <f>F158/E158*100</f>
        <v>69.27723633644835</v>
      </c>
    </row>
    <row r="159" spans="1:7" s="74" customFormat="1" ht="15.75" customHeight="1">
      <c r="A159" s="42"/>
      <c r="B159" s="72"/>
      <c r="C159" s="73" t="s">
        <v>83</v>
      </c>
      <c r="D159" s="44">
        <f t="shared" si="8"/>
        <v>1191.2</v>
      </c>
      <c r="E159" s="44">
        <f t="shared" si="8"/>
        <v>1191.2</v>
      </c>
      <c r="F159" s="44">
        <f t="shared" si="8"/>
        <v>817.1</v>
      </c>
      <c r="G159" s="53">
        <f>F159/E159*100</f>
        <v>68.59469442578911</v>
      </c>
    </row>
    <row r="160" spans="1:7" s="74" customFormat="1" ht="10.5" customHeight="1">
      <c r="A160" s="42"/>
      <c r="B160" s="72"/>
      <c r="C160" s="73"/>
      <c r="D160" s="44"/>
      <c r="E160" s="44"/>
      <c r="F160" s="44"/>
      <c r="G160" s="53"/>
    </row>
    <row r="161" spans="1:7" s="74" customFormat="1" ht="27.75" customHeight="1">
      <c r="A161" s="42" t="s">
        <v>82</v>
      </c>
      <c r="B161" s="72" t="s">
        <v>80</v>
      </c>
      <c r="C161" s="73" t="s">
        <v>35</v>
      </c>
      <c r="D161" s="44">
        <f>D162+D163++D164+D165</f>
        <v>43703.369999999995</v>
      </c>
      <c r="E161" s="44">
        <f>E162+E163++E164+E165</f>
        <v>43703.369999999995</v>
      </c>
      <c r="F161" s="44">
        <f>F162+F163++F164+F165</f>
        <v>27260.589999999997</v>
      </c>
      <c r="G161" s="75">
        <f>F161/E161*100</f>
        <v>62.37640255202287</v>
      </c>
    </row>
    <row r="162" spans="1:7" s="74" customFormat="1" ht="15.75" customHeight="1">
      <c r="A162" s="42"/>
      <c r="B162" s="72"/>
      <c r="C162" s="73" t="s">
        <v>3</v>
      </c>
      <c r="D162" s="44">
        <v>6293</v>
      </c>
      <c r="E162" s="44">
        <v>6293</v>
      </c>
      <c r="F162" s="44">
        <v>1351.85</v>
      </c>
      <c r="G162" s="53">
        <f>F162/E162*100</f>
        <v>21.481805180359128</v>
      </c>
    </row>
    <row r="163" spans="1:7" s="74" customFormat="1" ht="15.75" customHeight="1">
      <c r="A163" s="42"/>
      <c r="B163" s="72"/>
      <c r="C163" s="73" t="s">
        <v>34</v>
      </c>
      <c r="D163" s="44">
        <v>0</v>
      </c>
      <c r="E163" s="44">
        <v>0</v>
      </c>
      <c r="F163" s="44">
        <v>0</v>
      </c>
      <c r="G163" s="53">
        <v>0</v>
      </c>
    </row>
    <row r="164" spans="1:7" s="74" customFormat="1" ht="15.75" customHeight="1">
      <c r="A164" s="42"/>
      <c r="B164" s="72"/>
      <c r="C164" s="73" t="s">
        <v>2</v>
      </c>
      <c r="D164" s="44">
        <v>36219.17</v>
      </c>
      <c r="E164" s="44">
        <v>36219.17</v>
      </c>
      <c r="F164" s="44">
        <v>25091.64</v>
      </c>
      <c r="G164" s="53">
        <f>F164/E164*100</f>
        <v>69.27723633644835</v>
      </c>
    </row>
    <row r="165" spans="1:7" s="74" customFormat="1" ht="15.75" customHeight="1">
      <c r="A165" s="42"/>
      <c r="B165" s="72"/>
      <c r="C165" s="73" t="s">
        <v>83</v>
      </c>
      <c r="D165" s="44">
        <v>1191.2</v>
      </c>
      <c r="E165" s="44">
        <v>1191.2</v>
      </c>
      <c r="F165" s="44">
        <v>817.1</v>
      </c>
      <c r="G165" s="53">
        <f>F165/E165*100</f>
        <v>68.59469442578911</v>
      </c>
    </row>
    <row r="166" spans="1:7" s="74" customFormat="1" ht="14.25" customHeight="1">
      <c r="A166" s="42"/>
      <c r="B166" s="72"/>
      <c r="C166" s="73"/>
      <c r="D166" s="44"/>
      <c r="E166" s="44"/>
      <c r="F166" s="44"/>
      <c r="G166" s="53"/>
    </row>
    <row r="167" spans="1:6" s="74" customFormat="1" ht="50.25" customHeight="1">
      <c r="A167" s="42"/>
      <c r="B167" s="77" t="s">
        <v>46</v>
      </c>
      <c r="C167" s="19"/>
      <c r="D167" s="19"/>
      <c r="E167" s="19"/>
      <c r="F167" s="78" t="s">
        <v>42</v>
      </c>
    </row>
    <row r="168" spans="1:7" s="31" customFormat="1" ht="18" customHeight="1" hidden="1">
      <c r="A168" s="86" t="s">
        <v>29</v>
      </c>
      <c r="B168" s="86"/>
      <c r="C168" s="86"/>
      <c r="D168" s="86"/>
      <c r="E168" s="86"/>
      <c r="F168" s="86"/>
      <c r="G168" s="86"/>
    </row>
    <row r="169" spans="1:12" s="7" customFormat="1" ht="12.75" customHeight="1">
      <c r="A169" s="49"/>
      <c r="B169" s="49"/>
      <c r="C169" s="32"/>
      <c r="D169" s="32"/>
      <c r="E169" s="32"/>
      <c r="F169" s="48"/>
      <c r="G169" s="48"/>
      <c r="H169" s="4"/>
      <c r="I169" s="4"/>
      <c r="J169" s="4"/>
      <c r="L169" s="6"/>
    </row>
    <row r="170" spans="1:12" s="7" customFormat="1" ht="12.75" customHeight="1">
      <c r="A170" s="49"/>
      <c r="B170" s="49"/>
      <c r="C170" s="32"/>
      <c r="D170" s="32"/>
      <c r="E170" s="32"/>
      <c r="F170" s="48"/>
      <c r="G170" s="48"/>
      <c r="H170" s="4"/>
      <c r="I170" s="4"/>
      <c r="J170" s="4"/>
      <c r="L170" s="6"/>
    </row>
    <row r="171" spans="1:12" s="7" customFormat="1" ht="12.75" customHeight="1">
      <c r="A171" s="49"/>
      <c r="B171" s="49"/>
      <c r="C171" s="32"/>
      <c r="D171" s="32"/>
      <c r="E171" s="32"/>
      <c r="F171" s="48"/>
      <c r="G171" s="48"/>
      <c r="H171" s="4"/>
      <c r="I171" s="4"/>
      <c r="J171" s="4"/>
      <c r="L171" s="6"/>
    </row>
    <row r="172" spans="1:12" s="7" customFormat="1" ht="12.75" customHeight="1">
      <c r="A172" s="49"/>
      <c r="B172" s="49"/>
      <c r="C172" s="32"/>
      <c r="D172" s="32"/>
      <c r="E172" s="32"/>
      <c r="F172" s="48"/>
      <c r="G172" s="48"/>
      <c r="H172" s="4"/>
      <c r="I172" s="4"/>
      <c r="J172" s="4"/>
      <c r="L172" s="6"/>
    </row>
    <row r="173" spans="1:12" s="7" customFormat="1" ht="12.75" customHeight="1">
      <c r="A173" s="49"/>
      <c r="B173" s="49"/>
      <c r="C173" s="32"/>
      <c r="D173" s="32"/>
      <c r="E173" s="32"/>
      <c r="F173" s="48"/>
      <c r="G173" s="48"/>
      <c r="H173" s="4"/>
      <c r="I173" s="4"/>
      <c r="J173" s="4"/>
      <c r="L173" s="6"/>
    </row>
    <row r="174" spans="1:12" s="7" customFormat="1" ht="12.75" customHeight="1">
      <c r="A174" s="49"/>
      <c r="B174" s="49"/>
      <c r="C174" s="32"/>
      <c r="D174" s="32"/>
      <c r="E174" s="32"/>
      <c r="F174" s="48"/>
      <c r="G174" s="48"/>
      <c r="H174" s="4"/>
      <c r="I174" s="4"/>
      <c r="J174" s="4"/>
      <c r="L174" s="6"/>
    </row>
    <row r="175" spans="1:12" s="7" customFormat="1" ht="12.75" customHeight="1">
      <c r="A175" s="49"/>
      <c r="B175" s="49"/>
      <c r="C175" s="32"/>
      <c r="D175" s="32"/>
      <c r="E175" s="32"/>
      <c r="F175" s="48"/>
      <c r="G175" s="48"/>
      <c r="H175" s="4"/>
      <c r="I175" s="4"/>
      <c r="J175" s="4"/>
      <c r="L175" s="6"/>
    </row>
    <row r="176" spans="1:12" s="7" customFormat="1" ht="12.75" customHeight="1">
      <c r="A176" s="49"/>
      <c r="B176" s="49"/>
      <c r="C176" s="32"/>
      <c r="D176" s="32"/>
      <c r="E176" s="32"/>
      <c r="F176" s="48"/>
      <c r="G176" s="48"/>
      <c r="H176" s="4"/>
      <c r="I176" s="4"/>
      <c r="J176" s="4"/>
      <c r="L176" s="6"/>
    </row>
    <row r="177" spans="1:12" s="7" customFormat="1" ht="12.75" customHeight="1">
      <c r="A177" s="49"/>
      <c r="B177" s="49"/>
      <c r="C177" s="32"/>
      <c r="D177" s="32"/>
      <c r="E177" s="32"/>
      <c r="F177" s="48"/>
      <c r="G177" s="48"/>
      <c r="H177" s="4"/>
      <c r="I177" s="4"/>
      <c r="J177" s="4"/>
      <c r="L177" s="6"/>
    </row>
    <row r="178" spans="1:12" s="7" customFormat="1" ht="12.75" customHeight="1">
      <c r="A178" s="49"/>
      <c r="B178" s="49"/>
      <c r="C178" s="32"/>
      <c r="D178" s="32"/>
      <c r="E178" s="32"/>
      <c r="F178" s="48"/>
      <c r="G178" s="48"/>
      <c r="H178" s="4"/>
      <c r="I178" s="4"/>
      <c r="J178" s="4"/>
      <c r="L178" s="6"/>
    </row>
    <row r="179" spans="1:12" s="7" customFormat="1" ht="12.75" customHeight="1">
      <c r="A179" s="83"/>
      <c r="B179" s="83"/>
      <c r="C179" s="32"/>
      <c r="D179" s="32"/>
      <c r="E179" s="32"/>
      <c r="F179" s="48"/>
      <c r="G179" s="48"/>
      <c r="H179" s="4"/>
      <c r="I179" s="4"/>
      <c r="J179" s="4"/>
      <c r="L179" s="6"/>
    </row>
    <row r="180" spans="1:12" s="7" customFormat="1" ht="12.75" customHeight="1">
      <c r="A180" s="83"/>
      <c r="B180" s="83"/>
      <c r="C180" s="32"/>
      <c r="D180" s="32"/>
      <c r="E180" s="32"/>
      <c r="F180" s="48"/>
      <c r="G180" s="48"/>
      <c r="H180" s="4"/>
      <c r="I180" s="4"/>
      <c r="J180" s="4"/>
      <c r="L180" s="6"/>
    </row>
    <row r="181" spans="1:12" s="7" customFormat="1" ht="12.75" customHeight="1">
      <c r="A181" s="49"/>
      <c r="B181" s="49"/>
      <c r="C181" s="32"/>
      <c r="D181" s="32"/>
      <c r="E181" s="32"/>
      <c r="F181" s="48"/>
      <c r="G181" s="48"/>
      <c r="H181" s="4"/>
      <c r="I181" s="4"/>
      <c r="J181" s="4"/>
      <c r="L181" s="6"/>
    </row>
    <row r="182" spans="1:12" s="7" customFormat="1" ht="12.75" customHeight="1">
      <c r="A182" s="49"/>
      <c r="B182" s="49"/>
      <c r="C182" s="32"/>
      <c r="D182" s="32"/>
      <c r="E182" s="32"/>
      <c r="F182" s="48"/>
      <c r="G182" s="48"/>
      <c r="H182" s="4"/>
      <c r="I182" s="4"/>
      <c r="J182" s="4"/>
      <c r="L182" s="6"/>
    </row>
    <row r="183" spans="1:12" s="7" customFormat="1" ht="12.75" customHeight="1">
      <c r="A183" s="49"/>
      <c r="B183" s="49"/>
      <c r="C183" s="32"/>
      <c r="D183" s="32"/>
      <c r="E183" s="32"/>
      <c r="F183" s="48"/>
      <c r="G183" s="48"/>
      <c r="H183" s="4"/>
      <c r="I183" s="4"/>
      <c r="J183" s="4"/>
      <c r="L183" s="6"/>
    </row>
    <row r="184" spans="1:12" s="7" customFormat="1" ht="12.75" customHeight="1">
      <c r="A184" s="49"/>
      <c r="B184" s="49"/>
      <c r="C184" s="32"/>
      <c r="D184" s="32"/>
      <c r="E184" s="32"/>
      <c r="F184" s="48"/>
      <c r="G184" s="48"/>
      <c r="H184" s="4"/>
      <c r="I184" s="4"/>
      <c r="J184" s="4"/>
      <c r="L184" s="6"/>
    </row>
    <row r="185" spans="1:12" s="7" customFormat="1" ht="12.75" customHeight="1">
      <c r="A185" s="49"/>
      <c r="B185" s="49"/>
      <c r="C185" s="32"/>
      <c r="D185" s="32"/>
      <c r="E185" s="32"/>
      <c r="F185" s="48"/>
      <c r="G185" s="48"/>
      <c r="H185" s="4"/>
      <c r="I185" s="4"/>
      <c r="J185" s="4"/>
      <c r="L185" s="6"/>
    </row>
    <row r="186" spans="1:12" s="7" customFormat="1" ht="12.75" customHeight="1">
      <c r="A186" s="49"/>
      <c r="B186" s="49"/>
      <c r="C186" s="32"/>
      <c r="D186" s="32"/>
      <c r="E186" s="32"/>
      <c r="F186" s="48"/>
      <c r="G186" s="48"/>
      <c r="H186" s="4"/>
      <c r="I186" s="4"/>
      <c r="J186" s="4"/>
      <c r="L186" s="6"/>
    </row>
    <row r="187" spans="1:12" s="7" customFormat="1" ht="12.75" customHeight="1">
      <c r="A187" s="49"/>
      <c r="B187" s="49"/>
      <c r="C187" s="32"/>
      <c r="D187" s="32"/>
      <c r="E187" s="32"/>
      <c r="F187" s="48"/>
      <c r="G187" s="48"/>
      <c r="H187" s="4"/>
      <c r="I187" s="4"/>
      <c r="J187" s="4"/>
      <c r="L187" s="6"/>
    </row>
    <row r="188" spans="1:12" s="7" customFormat="1" ht="12.75" customHeight="1">
      <c r="A188" s="49"/>
      <c r="B188" s="49"/>
      <c r="C188" s="32"/>
      <c r="D188" s="32"/>
      <c r="E188" s="32"/>
      <c r="F188" s="48"/>
      <c r="G188" s="48"/>
      <c r="H188" s="4"/>
      <c r="I188" s="4"/>
      <c r="J188" s="4"/>
      <c r="L188" s="6"/>
    </row>
    <row r="189" spans="1:12" s="7" customFormat="1" ht="12.75" customHeight="1">
      <c r="A189" s="49"/>
      <c r="B189" s="49"/>
      <c r="C189" s="32"/>
      <c r="D189" s="32"/>
      <c r="E189" s="32"/>
      <c r="F189" s="48"/>
      <c r="G189" s="48"/>
      <c r="H189" s="4"/>
      <c r="I189" s="4"/>
      <c r="J189" s="4"/>
      <c r="L189" s="6"/>
    </row>
    <row r="190" spans="1:12" s="7" customFormat="1" ht="12.75" customHeight="1">
      <c r="A190" s="49"/>
      <c r="B190" s="49"/>
      <c r="C190" s="32"/>
      <c r="D190" s="32"/>
      <c r="E190" s="32"/>
      <c r="F190" s="48"/>
      <c r="G190" s="48"/>
      <c r="H190" s="4"/>
      <c r="I190" s="4"/>
      <c r="J190" s="4"/>
      <c r="L190" s="6"/>
    </row>
    <row r="191" spans="1:12" s="7" customFormat="1" ht="12.75" customHeight="1">
      <c r="A191" s="49"/>
      <c r="B191" s="49"/>
      <c r="C191" s="32"/>
      <c r="D191" s="32"/>
      <c r="E191" s="32"/>
      <c r="F191" s="48"/>
      <c r="G191" s="48"/>
      <c r="H191" s="4"/>
      <c r="I191" s="4"/>
      <c r="J191" s="4"/>
      <c r="L191" s="6"/>
    </row>
    <row r="192" spans="1:12" s="7" customFormat="1" ht="12.75" customHeight="1">
      <c r="A192" s="83"/>
      <c r="B192" s="83"/>
      <c r="C192" s="32"/>
      <c r="D192" s="32"/>
      <c r="E192" s="32"/>
      <c r="F192" s="48"/>
      <c r="G192" s="48"/>
      <c r="H192" s="4"/>
      <c r="I192" s="4"/>
      <c r="J192" s="4"/>
      <c r="L192" s="6"/>
    </row>
    <row r="193" spans="1:12" s="7" customFormat="1" ht="12.75" customHeight="1">
      <c r="A193" s="83"/>
      <c r="B193" s="83"/>
      <c r="C193" s="32"/>
      <c r="D193" s="32"/>
      <c r="E193" s="32"/>
      <c r="F193" s="48"/>
      <c r="G193" s="48"/>
      <c r="H193" s="4"/>
      <c r="I193" s="4"/>
      <c r="J193" s="4"/>
      <c r="L193" s="6"/>
    </row>
    <row r="194" spans="1:12" s="7" customFormat="1" ht="12.75" customHeight="1">
      <c r="A194" s="83"/>
      <c r="B194" s="83"/>
      <c r="C194" s="32"/>
      <c r="D194" s="32"/>
      <c r="E194" s="32"/>
      <c r="F194" s="48"/>
      <c r="G194" s="48"/>
      <c r="H194" s="4"/>
      <c r="I194" s="4"/>
      <c r="J194" s="4"/>
      <c r="L194" s="6"/>
    </row>
    <row r="195" spans="1:12" s="7" customFormat="1" ht="12.75" customHeight="1">
      <c r="A195" s="83"/>
      <c r="B195" s="83"/>
      <c r="C195" s="22"/>
      <c r="D195" s="22"/>
      <c r="E195" s="22"/>
      <c r="F195" s="22"/>
      <c r="G195" s="25"/>
      <c r="H195" s="4"/>
      <c r="I195" s="4"/>
      <c r="J195" s="4"/>
      <c r="K195" s="19"/>
      <c r="L195" s="6"/>
    </row>
    <row r="196" spans="1:12" s="7" customFormat="1" ht="12.75" customHeight="1">
      <c r="A196" s="21"/>
      <c r="B196" s="28"/>
      <c r="C196" s="22"/>
      <c r="D196" s="22"/>
      <c r="E196" s="22"/>
      <c r="F196" s="22"/>
      <c r="G196" s="22"/>
      <c r="H196" s="4"/>
      <c r="I196" s="4"/>
      <c r="J196" s="4"/>
      <c r="K196" s="20"/>
      <c r="L196" s="6"/>
    </row>
    <row r="197" spans="1:12" s="7" customFormat="1" ht="12.75" customHeight="1">
      <c r="A197" s="85"/>
      <c r="B197" s="85"/>
      <c r="C197" s="22"/>
      <c r="D197" s="22"/>
      <c r="E197" s="22"/>
      <c r="F197" s="22"/>
      <c r="G197" s="22"/>
      <c r="H197" s="4"/>
      <c r="I197" s="4"/>
      <c r="J197" s="4"/>
      <c r="K197" s="20"/>
      <c r="L197" s="6"/>
    </row>
    <row r="198" spans="1:12" s="7" customFormat="1" ht="12.75" customHeight="1">
      <c r="A198" s="85"/>
      <c r="B198" s="85"/>
      <c r="C198" s="22"/>
      <c r="D198" s="22"/>
      <c r="E198" s="22"/>
      <c r="F198" s="22"/>
      <c r="G198" s="22"/>
      <c r="H198" s="4"/>
      <c r="I198" s="4"/>
      <c r="J198" s="4"/>
      <c r="K198" s="20"/>
      <c r="L198" s="6"/>
    </row>
    <row r="199" spans="1:6" ht="15">
      <c r="A199" s="14"/>
      <c r="B199" s="14"/>
      <c r="C199" s="14"/>
      <c r="D199" s="15"/>
      <c r="E199" s="15"/>
      <c r="F199" s="14"/>
    </row>
    <row r="200" spans="1:6" ht="15">
      <c r="A200" s="14"/>
      <c r="B200" s="14"/>
      <c r="C200" s="14"/>
      <c r="D200" s="15"/>
      <c r="E200" s="15"/>
      <c r="F200" s="14"/>
    </row>
    <row r="201" spans="1:6" ht="15">
      <c r="A201" s="14"/>
      <c r="B201" s="14"/>
      <c r="C201" s="14"/>
      <c r="D201" s="15"/>
      <c r="E201" s="15"/>
      <c r="F201" s="14"/>
    </row>
    <row r="202" spans="1:6" ht="15">
      <c r="A202" s="14"/>
      <c r="B202" s="14"/>
      <c r="C202" s="14"/>
      <c r="D202" s="15"/>
      <c r="E202" s="15"/>
      <c r="F202" s="14"/>
    </row>
  </sheetData>
  <sheetProtection/>
  <mergeCells count="18">
    <mergeCell ref="G4:G5"/>
    <mergeCell ref="A197:B197"/>
    <mergeCell ref="A198:B198"/>
    <mergeCell ref="A4:A5"/>
    <mergeCell ref="B4:B5"/>
    <mergeCell ref="C4:C5"/>
    <mergeCell ref="A168:G168"/>
    <mergeCell ref="D4:E4"/>
    <mergeCell ref="A2:G2"/>
    <mergeCell ref="A1:G1"/>
    <mergeCell ref="H7:I7"/>
    <mergeCell ref="A195:B195"/>
    <mergeCell ref="A194:B194"/>
    <mergeCell ref="A193:B193"/>
    <mergeCell ref="A192:B192"/>
    <mergeCell ref="A179:B179"/>
    <mergeCell ref="A180:B180"/>
    <mergeCell ref="F4:F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>
    <oddHeader>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TIMOFEEVAO</cp:lastModifiedBy>
  <cp:lastPrinted>2021-11-26T11:26:20Z</cp:lastPrinted>
  <dcterms:created xsi:type="dcterms:W3CDTF">2013-07-17T05:46:55Z</dcterms:created>
  <dcterms:modified xsi:type="dcterms:W3CDTF">2021-11-26T11:27:50Z</dcterms:modified>
  <cp:category/>
  <cp:version/>
  <cp:contentType/>
  <cp:contentStatus/>
</cp:coreProperties>
</file>