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60" windowWidth="19420" windowHeight="10960"/>
  </bookViews>
  <sheets>
    <sheet name="на 01.07.2022" sheetId="2" r:id="rId1"/>
  </sheets>
  <calcPr calcId="144525" iterate="1"/>
</workbook>
</file>

<file path=xl/calcChain.xml><?xml version="1.0" encoding="utf-8"?>
<calcChain xmlns="http://schemas.openxmlformats.org/spreadsheetml/2006/main">
  <c r="H56" i="2" l="1"/>
  <c r="G56" i="2"/>
  <c r="E56" i="2"/>
  <c r="D56" i="2"/>
  <c r="I60" i="2"/>
  <c r="F60" i="2"/>
  <c r="H17" i="2" l="1"/>
  <c r="G17" i="2"/>
  <c r="E17" i="2"/>
  <c r="D17" i="2"/>
  <c r="I16" i="2"/>
  <c r="I15" i="2"/>
  <c r="I14" i="2"/>
  <c r="F16" i="2"/>
  <c r="F15" i="2"/>
  <c r="F14" i="2"/>
  <c r="I17" i="2" l="1"/>
  <c r="F17" i="2"/>
  <c r="I78" i="2"/>
  <c r="I76" i="2"/>
  <c r="I74" i="2"/>
  <c r="I73" i="2"/>
  <c r="I71" i="2"/>
  <c r="I70" i="2"/>
  <c r="I67" i="2"/>
  <c r="I65" i="2"/>
  <c r="I63" i="2"/>
  <c r="I62" i="2"/>
  <c r="I59" i="2"/>
  <c r="I57" i="2"/>
  <c r="I55" i="2"/>
  <c r="I51" i="2"/>
  <c r="I49" i="2"/>
  <c r="I48" i="2"/>
  <c r="I47" i="2"/>
  <c r="I45" i="2"/>
  <c r="I43" i="2"/>
  <c r="I41" i="2"/>
  <c r="I40" i="2"/>
  <c r="I39" i="2"/>
  <c r="I38" i="2"/>
  <c r="I36" i="2"/>
  <c r="I34" i="2"/>
  <c r="I32" i="2"/>
  <c r="I28" i="2"/>
  <c r="I26" i="2"/>
  <c r="F79" i="2"/>
  <c r="F78" i="2"/>
  <c r="F77" i="2"/>
  <c r="F76" i="2"/>
  <c r="F74" i="2"/>
  <c r="F73" i="2"/>
  <c r="F71" i="2"/>
  <c r="F70" i="2"/>
  <c r="F68" i="2"/>
  <c r="F67" i="2"/>
  <c r="F66" i="2"/>
  <c r="F65" i="2"/>
  <c r="F63" i="2"/>
  <c r="F62" i="2"/>
  <c r="F59" i="2"/>
  <c r="F58" i="2"/>
  <c r="F57" i="2"/>
  <c r="F55" i="2"/>
  <c r="F53" i="2"/>
  <c r="F52" i="2"/>
  <c r="F51" i="2"/>
  <c r="F49" i="2"/>
  <c r="F48" i="2"/>
  <c r="F47" i="2"/>
  <c r="F45" i="2"/>
  <c r="F44" i="2"/>
  <c r="F43" i="2"/>
  <c r="F41" i="2"/>
  <c r="F40" i="2"/>
  <c r="F39" i="2"/>
  <c r="F38" i="2"/>
  <c r="F36" i="2"/>
  <c r="F34" i="2"/>
  <c r="F32" i="2"/>
  <c r="F31" i="2"/>
  <c r="F30" i="2"/>
  <c r="F29" i="2"/>
  <c r="F28" i="2"/>
  <c r="F26" i="2"/>
  <c r="F25" i="2" s="1"/>
  <c r="H75" i="2"/>
  <c r="G75" i="2"/>
  <c r="E75" i="2"/>
  <c r="D75" i="2"/>
  <c r="H72" i="2"/>
  <c r="G72" i="2"/>
  <c r="E72" i="2"/>
  <c r="D72" i="2"/>
  <c r="H69" i="2"/>
  <c r="G69" i="2"/>
  <c r="E69" i="2"/>
  <c r="F69" i="2" s="1"/>
  <c r="D69" i="2"/>
  <c r="H64" i="2"/>
  <c r="G64" i="2"/>
  <c r="E64" i="2"/>
  <c r="D64" i="2"/>
  <c r="H61" i="2"/>
  <c r="G61" i="2"/>
  <c r="E61" i="2"/>
  <c r="D61" i="2"/>
  <c r="H54" i="2"/>
  <c r="G54" i="2"/>
  <c r="E54" i="2"/>
  <c r="D54" i="2"/>
  <c r="H50" i="2"/>
  <c r="G50" i="2"/>
  <c r="E50" i="2"/>
  <c r="F50" i="2" s="1"/>
  <c r="D50" i="2"/>
  <c r="H46" i="2"/>
  <c r="G46" i="2"/>
  <c r="E46" i="2"/>
  <c r="F46" i="2" s="1"/>
  <c r="D46" i="2"/>
  <c r="H42" i="2"/>
  <c r="G42" i="2"/>
  <c r="E42" i="2"/>
  <c r="D42" i="2"/>
  <c r="H37" i="2"/>
  <c r="G37" i="2"/>
  <c r="E37" i="2"/>
  <c r="D37" i="2"/>
  <c r="H35" i="2"/>
  <c r="I35" i="2" s="1"/>
  <c r="G35" i="2"/>
  <c r="E35" i="2"/>
  <c r="F35" i="2" s="1"/>
  <c r="D35" i="2"/>
  <c r="H33" i="2"/>
  <c r="G33" i="2"/>
  <c r="E33" i="2"/>
  <c r="D33" i="2"/>
  <c r="H27" i="2"/>
  <c r="G27" i="2"/>
  <c r="E27" i="2"/>
  <c r="D27" i="2"/>
  <c r="I25" i="2"/>
  <c r="H25" i="2"/>
  <c r="G25" i="2"/>
  <c r="E25" i="2"/>
  <c r="D25" i="2"/>
  <c r="D80" i="2" s="1"/>
  <c r="D85" i="2" s="1"/>
  <c r="G80" i="2" l="1"/>
  <c r="G85" i="2" s="1"/>
  <c r="F54" i="2"/>
  <c r="F61" i="2"/>
  <c r="F64" i="2"/>
  <c r="F72" i="2"/>
  <c r="F75" i="2"/>
  <c r="I75" i="2"/>
  <c r="I72" i="2"/>
  <c r="I69" i="2"/>
  <c r="I64" i="2"/>
  <c r="I61" i="2"/>
  <c r="I56" i="2"/>
  <c r="F56" i="2"/>
  <c r="I54" i="2"/>
  <c r="I50" i="2"/>
  <c r="I46" i="2"/>
  <c r="I42" i="2"/>
  <c r="F42" i="2"/>
  <c r="I37" i="2"/>
  <c r="F37" i="2"/>
  <c r="H80" i="2"/>
  <c r="H85" i="2" s="1"/>
  <c r="I85" i="2" s="1"/>
  <c r="I33" i="2"/>
  <c r="F33" i="2"/>
  <c r="F27" i="2"/>
  <c r="E80" i="2"/>
  <c r="E85" i="2" s="1"/>
  <c r="F85" i="2" s="1"/>
  <c r="I27" i="2"/>
  <c r="I80" i="2" l="1"/>
  <c r="F80" i="2"/>
</calcChain>
</file>

<file path=xl/sharedStrings.xml><?xml version="1.0" encoding="utf-8"?>
<sst xmlns="http://schemas.openxmlformats.org/spreadsheetml/2006/main" count="104" uniqueCount="55">
  <si>
    <t>Отчет об исполнении кассового плана бюджета Труновского муниципального округа Ставропольского края</t>
  </si>
  <si>
    <t>Наименование</t>
  </si>
  <si>
    <t>показателя кассового плана</t>
  </si>
  <si>
    <t xml:space="preserve">Наименование главного распорядителя бюджетных средств </t>
  </si>
  <si>
    <t>Коды дополнительных классификаторов</t>
  </si>
  <si>
    <t>(тип средств)</t>
  </si>
  <si>
    <t>Прогноз на год с учетом изменений, рублей</t>
  </si>
  <si>
    <t>Исполнено</t>
  </si>
  <si>
    <t>в том числе</t>
  </si>
  <si>
    <t>(1 квартал, полугодие, 9 месяцев)</t>
  </si>
  <si>
    <t>сумма,</t>
  </si>
  <si>
    <t>рублей</t>
  </si>
  <si>
    <t>к прогнозу на год, %</t>
  </si>
  <si>
    <t>прогноз на текущий период с учетом изменений, рублей</t>
  </si>
  <si>
    <t>исполнено</t>
  </si>
  <si>
    <t>за текущий период</t>
  </si>
  <si>
    <t>к прогнозу на текущий период, %</t>
  </si>
  <si>
    <t>Раздел 1. Прогноз кассовых поступлений в бюджет</t>
  </si>
  <si>
    <r>
      <t xml:space="preserve">1.1. Прогноз кассовых поступлений по доходам в бюджет </t>
    </r>
    <r>
      <rPr>
        <sz val="14"/>
        <rFont val="Times New Roman"/>
        <family val="1"/>
        <charset val="204"/>
      </rPr>
      <t>муниципального округа</t>
    </r>
  </si>
  <si>
    <t>Итого по подразделу 1.1</t>
  </si>
  <si>
    <t>Х</t>
  </si>
  <si>
    <t>1.2. Прогноз кассовых поступлений по источникам финансирования дефицита бюджета муниципального округа</t>
  </si>
  <si>
    <t>Итого по подразделу 1.2</t>
  </si>
  <si>
    <t>Всего по разделу 1</t>
  </si>
  <si>
    <t>Раздел 2. Прогноз кассовых выплат из бюджета муниципального округа</t>
  </si>
  <si>
    <t>2.1. Прогноз кассовых выплат по расходам бюджета муниципального округа</t>
  </si>
  <si>
    <t>Итого по подразделу 2.1</t>
  </si>
  <si>
    <t>2.2. Прогноз кассовых выплат по источникам финансирования дефицита бюджета муниципального округа</t>
  </si>
  <si>
    <t>Итого по подразделу 2.2</t>
  </si>
  <si>
    <t>Всего по разделу 2</t>
  </si>
  <si>
    <t>ДУМА ТРУНОВСКОГО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</si>
  <si>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</si>
  <si>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ФИНАНСОВОЕ УПРАВЛЕНИЕ АДМИНИСТРАЦИИ ТРУНОВСКОГО МУНИЦИПАЛЬНОГО ОКРУГА СТАВРОПОЛЬСКОГО КРАЯ</t>
  </si>
  <si>
    <t>ОТДЕЛ ОБРАЗОВАНИЯ АДМИНИСТРАЦИИ ТРУНОВСКОГО МУНИЦИПАЛЬНОГО ОКРУГА СТАВРОПОЛЬСКОГО КРАЯ</t>
  </si>
  <si>
    <t>ОТДЕЛ КУЛЬТУРЫ АДМИНИСТРАЦИИ ТРУНОВСКОГО МУНИЦИПАЛЬНОГО ОКРУГА СТАВРОПОЛЬСКОГО КРАЯ</t>
  </si>
  <si>
    <t>УПРАВЛЕНИЕ ТРУДА И СОЦИАЛЬНОЙ ЗАЩИТЫ НАСЕЛЕНИЯ АДМИНИСТРАЦИИ ТРУНОВСКОГО МУНИЦИПАЛЬНОГО ОКРУГА СТАВРОПОЛЬСКОГО КРАЯ</t>
  </si>
  <si>
    <t>КОМИТЕТ ПО ФИЗИЧЕСКОЙ КУЛЬТУРЕ И СПОРТУ АДМИНИСТРАЦИИ ТРУНОВСКОГО МУНИЦИПАЛЬНОГО ОКРУГА СТАВРОПОЛЬСКОГО КРАЯ</t>
  </si>
  <si>
    <t>КОНТРОЛЬНО-РЕВИЗИОННАЯ КОМИССИЯ ТРУНОВСКОГО МУНИЦИПАЛЬНОГО ОКРУГА СТАВРОПОЛЬСКОГО КРАЯ</t>
  </si>
  <si>
    <t>ТЕРРИТОРИАЛЬНОЕ УПРАВЛЕНИЕ АДМИНИСТРАЦИИ ТРУНОВСКОГО МУНИЦИПАЛЬНОГО ОКРУГА СТАВРОПОЛЬСКОГО КРАЯ В СЕЛЕ БЕЗОПАСНОМ</t>
  </si>
  <si>
    <t>ТЕРРИТОРИАЛЬНОЕ УПРАВЛЕНИЕ АДМИНИСТРАЦИИ ТРУНОВСКОГО МУНИЦИПАЛЬНОГО ОКРУГА СТАВРОПОЛЬСКОГО КРАЯ В СЕЛЕ ДОНСКОМ</t>
  </si>
  <si>
    <t>ТЕРРИТОРИАЛЬНОЕ УПРАВЛЕНИЕ АДМИНИСТРАЦИИ ТРУНОВСКОГО МУНИЦИПАЛЬНОГО ОКРУГА СТАВРОПОЛЬСКОГО КРАЯ В ПОСЕЛКЕ ИМ. КИРОВА</t>
  </si>
  <si>
    <t>ТЕРРИТОРИАЛЬНОЕ УПРАВЛЕНИЕ АДМИНИСТРАЦИИ ТРУНОВСКОГО МУНИЦИПАЛЬНОГО ОКРУГА СТАВРОПОЛЬСКОГО КРАЯ В СЕЛЕ НОВАЯ КУГУЛЬТА</t>
  </si>
  <si>
    <t>ТЕРРИТОРИАЛЬНОЕ УПРАВЛЕНИЕ АДМИНИСТРАЦИИ ТРУНОВСКОГО МУНИЦИПАЛЬНОГО ОКРУГА СТАВРОПОЛЬСКОГО КРАЯ В СЕЛЕ ПОДЛЕСНОМ</t>
  </si>
  <si>
    <t>ТЕРРИТОРИАЛЬНОЕ УПРАВЛЕНИЕ АДМИНИСТРАЦИИ ТРУНОВСКОГО МУНИЦИПАЛЬНОГО ОКРУГА СТАВРОПОЛЬСКОГО КРАЯ В СЕЛЕ ТРУНОВСКОМ</t>
  </si>
  <si>
    <t>Средства местного бюджета</t>
  </si>
  <si>
    <t>Средства краевого бюджета</t>
  </si>
  <si>
    <t>Средства федерального бюджета</t>
  </si>
  <si>
    <t>Средства местного бюджета, в целях софинансирования которых из федерального бюджета предоставляются субсидии</t>
  </si>
  <si>
    <t>Средства местного бюджета, в целях софинансирования которых из краевого бюджета предоставляются субсидии и иные межбюджетные трансферты</t>
  </si>
  <si>
    <t>Начальник отдела планирования и анализа бюджета</t>
  </si>
  <si>
    <t>Е.А. Пузенко</t>
  </si>
  <si>
    <t>Е.И. Чернышова</t>
  </si>
  <si>
    <t>Начальник отдела доходов бюджета финансового управления АТМО СК</t>
  </si>
  <si>
    <t xml:space="preserve">на «01» июля 20 22 г. </t>
  </si>
  <si>
    <t>УПРАВЛЕНИЕ ГРАДОСТРОИТЕЛЬСТВА, ИМУЩЕСТВЕННЫХ ОТНОШЕНИЙ, МУНИЦИПАЛЬНОГО И ДОРОЖНОГО ХОЗЯЙСТВА АДМИНИСТРАЦИИ ТРУНОВСКОГО МУНИЦИПАЛЬНОГО ОКРУГА СТАВРОПОЛЬСКОГО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</si>
</sst>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"/>
    <numFmt numFmtId="167" formatCode="#,##0.00_ ;[Red]\-#,##0.00\ 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/>
      <protection hidden="1"/>
    </xf>
    <xf numFmtId="166" fontId="6" fillId="2" borderId="1" xfId="0" applyNumberFormat="1" applyFont="1" applyFill="1" applyBorder="1" applyAlignment="1" applyProtection="1"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2" fontId="5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166" fontId="6" fillId="2" borderId="1" xfId="0" applyNumberFormat="1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6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vertical="center" wrapText="1"/>
    </xf>
    <xf numFmtId="166" fontId="10" fillId="2" borderId="1" xfId="0" applyNumberFormat="1" applyFont="1" applyFill="1" applyBorder="1" applyAlignment="1" applyProtection="1">
      <alignment wrapText="1"/>
      <protection hidden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Alignment="1">
      <alignment wrapText="1"/>
    </xf>
    <xf numFmtId="4" fontId="11" fillId="2" borderId="1" xfId="0" applyNumberFormat="1" applyFont="1" applyFill="1" applyBorder="1" applyAlignment="1">
      <alignment horizontal="center" wrapText="1"/>
    </xf>
    <xf numFmtId="167" fontId="11" fillId="2" borderId="1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wrapText="1"/>
    </xf>
    <xf numFmtId="0" fontId="9" fillId="0" borderId="0" xfId="0" applyFont="1"/>
    <xf numFmtId="0" fontId="12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 applyProtection="1">
      <alignment horizontal="center"/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2" fontId="9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2" fontId="5" fillId="2" borderId="6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164" fontId="1" fillId="0" borderId="1" xfId="1" applyNumberFormat="1" applyFont="1" applyFill="1" applyBorder="1" applyAlignment="1" applyProtection="1">
      <alignment horizontal="center"/>
      <protection hidden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wrapText="1"/>
    </xf>
    <xf numFmtId="4" fontId="6" fillId="0" borderId="1" xfId="1" applyNumberFormat="1" applyFont="1" applyFill="1" applyBorder="1" applyAlignment="1" applyProtection="1">
      <alignment horizontal="right" vertical="center"/>
      <protection hidden="1"/>
    </xf>
    <xf numFmtId="4" fontId="6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1"/>
  <sheetViews>
    <sheetView tabSelected="1" topLeftCell="A76" zoomScale="90" zoomScaleNormal="90" workbookViewId="0">
      <selection activeCell="E64" sqref="E64"/>
    </sheetView>
  </sheetViews>
  <sheetFormatPr defaultRowHeight="12.5" x14ac:dyDescent="0.25"/>
  <cols>
    <col min="1" max="1" width="16.1796875" customWidth="1"/>
    <col min="2" max="2" width="29.81640625" customWidth="1"/>
    <col min="3" max="3" width="18.81640625" customWidth="1"/>
    <col min="4" max="4" width="16.453125" style="26" customWidth="1"/>
    <col min="5" max="5" width="16.81640625" style="26" customWidth="1"/>
    <col min="6" max="6" width="16.54296875" customWidth="1"/>
    <col min="7" max="7" width="19.81640625" style="45" customWidth="1"/>
    <col min="8" max="8" width="19.81640625" customWidth="1"/>
    <col min="9" max="9" width="17" customWidth="1"/>
  </cols>
  <sheetData>
    <row r="2" spans="1:9" ht="18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</row>
    <row r="3" spans="1:9" ht="18" x14ac:dyDescent="0.25">
      <c r="A3" s="80" t="s">
        <v>53</v>
      </c>
      <c r="B3" s="80"/>
      <c r="C3" s="80"/>
      <c r="D3" s="80"/>
      <c r="E3" s="80"/>
      <c r="F3" s="80"/>
      <c r="G3" s="80"/>
      <c r="H3" s="80"/>
      <c r="I3" s="80"/>
    </row>
    <row r="4" spans="1:9" ht="18" x14ac:dyDescent="0.25">
      <c r="A4" s="1"/>
    </row>
    <row r="5" spans="1:9" ht="36.75" customHeight="1" x14ac:dyDescent="0.25">
      <c r="A5" s="6" t="s">
        <v>1</v>
      </c>
      <c r="B5" s="73" t="s">
        <v>3</v>
      </c>
      <c r="C5" s="6" t="s">
        <v>4</v>
      </c>
      <c r="D5" s="74" t="s">
        <v>6</v>
      </c>
      <c r="E5" s="74" t="s">
        <v>7</v>
      </c>
      <c r="F5" s="74"/>
      <c r="G5" s="74" t="s">
        <v>8</v>
      </c>
      <c r="H5" s="74"/>
      <c r="I5" s="74"/>
    </row>
    <row r="6" spans="1:9" ht="51.75" customHeight="1" x14ac:dyDescent="0.25">
      <c r="A6" s="7" t="s">
        <v>2</v>
      </c>
      <c r="B6" s="73"/>
      <c r="C6" s="8" t="s">
        <v>5</v>
      </c>
      <c r="D6" s="74"/>
      <c r="E6" s="76"/>
      <c r="F6" s="74"/>
      <c r="G6" s="74" t="s">
        <v>9</v>
      </c>
      <c r="H6" s="76"/>
      <c r="I6" s="76"/>
    </row>
    <row r="7" spans="1:9" ht="15.75" customHeight="1" x14ac:dyDescent="0.25">
      <c r="A7" s="9"/>
      <c r="B7" s="73"/>
      <c r="C7" s="10"/>
      <c r="D7" s="75"/>
      <c r="E7" s="25" t="s">
        <v>10</v>
      </c>
      <c r="F7" s="73" t="s">
        <v>12</v>
      </c>
      <c r="G7" s="67" t="s">
        <v>13</v>
      </c>
      <c r="H7" s="68" t="s">
        <v>14</v>
      </c>
      <c r="I7" s="69"/>
    </row>
    <row r="8" spans="1:9" ht="13.5" customHeight="1" x14ac:dyDescent="0.25">
      <c r="A8" s="9"/>
      <c r="B8" s="73"/>
      <c r="C8" s="10"/>
      <c r="D8" s="75"/>
      <c r="E8" s="7" t="s">
        <v>11</v>
      </c>
      <c r="F8" s="73"/>
      <c r="G8" s="67"/>
      <c r="H8" s="70" t="s">
        <v>15</v>
      </c>
      <c r="I8" s="71"/>
    </row>
    <row r="9" spans="1:9" ht="12.75" customHeight="1" x14ac:dyDescent="0.25">
      <c r="A9" s="9"/>
      <c r="B9" s="73"/>
      <c r="C9" s="10"/>
      <c r="D9" s="75"/>
      <c r="E9" s="27"/>
      <c r="F9" s="73"/>
      <c r="G9" s="67"/>
      <c r="H9" s="70"/>
      <c r="I9" s="72"/>
    </row>
    <row r="10" spans="1:9" ht="14.25" customHeight="1" x14ac:dyDescent="0.25">
      <c r="A10" s="9"/>
      <c r="B10" s="73"/>
      <c r="C10" s="10"/>
      <c r="D10" s="75"/>
      <c r="E10" s="27"/>
      <c r="F10" s="73"/>
      <c r="G10" s="67"/>
      <c r="H10" s="6" t="s">
        <v>10</v>
      </c>
      <c r="I10" s="72" t="s">
        <v>16</v>
      </c>
    </row>
    <row r="11" spans="1:9" ht="21.75" customHeight="1" x14ac:dyDescent="0.25">
      <c r="A11" s="11"/>
      <c r="B11" s="73"/>
      <c r="C11" s="11"/>
      <c r="D11" s="75"/>
      <c r="E11" s="28"/>
      <c r="F11" s="73"/>
      <c r="G11" s="67"/>
      <c r="H11" s="12" t="s">
        <v>11</v>
      </c>
      <c r="I11" s="73"/>
    </row>
    <row r="12" spans="1:9" ht="15.5" x14ac:dyDescent="0.25">
      <c r="A12" s="65" t="s">
        <v>17</v>
      </c>
      <c r="B12" s="66"/>
      <c r="C12" s="65"/>
      <c r="D12" s="66"/>
      <c r="E12" s="65"/>
      <c r="F12" s="66"/>
      <c r="G12" s="66"/>
      <c r="H12" s="65"/>
      <c r="I12" s="66"/>
    </row>
    <row r="13" spans="1:9" ht="18.75" customHeight="1" x14ac:dyDescent="0.25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4" spans="1:9" ht="15.5" x14ac:dyDescent="0.25">
      <c r="A14" s="55"/>
      <c r="B14" s="56" t="s">
        <v>20</v>
      </c>
      <c r="C14" s="15">
        <v>10101</v>
      </c>
      <c r="D14" s="57">
        <v>327111302.81999999</v>
      </c>
      <c r="E14" s="57">
        <v>149550291.72999999</v>
      </c>
      <c r="F14" s="58">
        <f t="shared" ref="F14:F17" si="0">E14/D14*100</f>
        <v>45.718472715781772</v>
      </c>
      <c r="G14" s="59">
        <v>145080370.61000001</v>
      </c>
      <c r="H14" s="57">
        <v>149550291.72999999</v>
      </c>
      <c r="I14" s="61">
        <f t="shared" ref="I14:I17" si="1">H14/G14*100</f>
        <v>103.08099648574505</v>
      </c>
    </row>
    <row r="15" spans="1:9" ht="15.5" x14ac:dyDescent="0.25">
      <c r="A15" s="55"/>
      <c r="B15" s="56" t="s">
        <v>20</v>
      </c>
      <c r="C15" s="15">
        <v>10301</v>
      </c>
      <c r="D15" s="57">
        <v>60251392.439999998</v>
      </c>
      <c r="E15" s="57">
        <v>46372418.649999999</v>
      </c>
      <c r="F15" s="58">
        <f t="shared" si="0"/>
        <v>76.964891220031035</v>
      </c>
      <c r="G15" s="59">
        <v>37094330.450000003</v>
      </c>
      <c r="H15" s="57">
        <v>46372418.649999999</v>
      </c>
      <c r="I15" s="61">
        <f t="shared" si="1"/>
        <v>125.01214629687432</v>
      </c>
    </row>
    <row r="16" spans="1:9" ht="15.5" x14ac:dyDescent="0.25">
      <c r="A16" s="55"/>
      <c r="B16" s="56" t="s">
        <v>20</v>
      </c>
      <c r="C16" s="15">
        <v>10306</v>
      </c>
      <c r="D16" s="57">
        <v>793138566.39999998</v>
      </c>
      <c r="E16" s="57">
        <v>366744102.19</v>
      </c>
      <c r="F16" s="58">
        <f t="shared" si="0"/>
        <v>46.23960020688763</v>
      </c>
      <c r="G16" s="62">
        <v>376830485.94999999</v>
      </c>
      <c r="H16" s="57">
        <v>366744102.19</v>
      </c>
      <c r="I16" s="61">
        <f t="shared" si="1"/>
        <v>97.3233631205363</v>
      </c>
    </row>
    <row r="17" spans="1:9" ht="31" x14ac:dyDescent="0.25">
      <c r="A17" s="55" t="s">
        <v>19</v>
      </c>
      <c r="B17" s="56" t="s">
        <v>20</v>
      </c>
      <c r="C17" s="56" t="s">
        <v>20</v>
      </c>
      <c r="D17" s="57">
        <f>SUM(D14:D16)</f>
        <v>1180501261.6599998</v>
      </c>
      <c r="E17" s="57">
        <f>SUM(E14:E16)</f>
        <v>562666812.56999993</v>
      </c>
      <c r="F17" s="58">
        <f t="shared" si="0"/>
        <v>47.663380874221843</v>
      </c>
      <c r="G17" s="63">
        <f>SUM(G14:G16)</f>
        <v>559005187.00999999</v>
      </c>
      <c r="H17" s="60">
        <f>SUM(H14:H16)</f>
        <v>562666812.56999993</v>
      </c>
      <c r="I17" s="58">
        <f t="shared" si="1"/>
        <v>100.65502532804484</v>
      </c>
    </row>
    <row r="18" spans="1:9" ht="15.5" x14ac:dyDescent="0.25">
      <c r="A18" s="79" t="s">
        <v>21</v>
      </c>
      <c r="B18" s="79"/>
      <c r="C18" s="79"/>
      <c r="D18" s="79"/>
      <c r="E18" s="79"/>
      <c r="F18" s="79"/>
      <c r="G18" s="79"/>
      <c r="H18" s="79"/>
      <c r="I18" s="79"/>
    </row>
    <row r="19" spans="1:9" ht="15.5" x14ac:dyDescent="0.25">
      <c r="A19" s="55"/>
      <c r="B19" s="55"/>
      <c r="C19" s="55"/>
      <c r="D19" s="57"/>
      <c r="E19" s="56"/>
      <c r="F19" s="55"/>
      <c r="G19" s="64"/>
      <c r="H19" s="55"/>
      <c r="I19" s="55"/>
    </row>
    <row r="20" spans="1:9" ht="15.5" x14ac:dyDescent="0.25">
      <c r="A20" s="55"/>
      <c r="B20" s="55"/>
      <c r="C20" s="55"/>
      <c r="D20" s="57"/>
      <c r="E20" s="56"/>
      <c r="F20" s="55"/>
      <c r="G20" s="64"/>
      <c r="H20" s="55"/>
      <c r="I20" s="55"/>
    </row>
    <row r="21" spans="1:9" ht="31" x14ac:dyDescent="0.25">
      <c r="A21" s="55" t="s">
        <v>22</v>
      </c>
      <c r="B21" s="56" t="s">
        <v>20</v>
      </c>
      <c r="C21" s="56" t="s">
        <v>20</v>
      </c>
      <c r="D21" s="57"/>
      <c r="E21" s="56"/>
      <c r="F21" s="55"/>
      <c r="G21" s="64"/>
      <c r="H21" s="55"/>
      <c r="I21" s="55"/>
    </row>
    <row r="22" spans="1:9" ht="31" x14ac:dyDescent="0.25">
      <c r="A22" s="55" t="s">
        <v>23</v>
      </c>
      <c r="B22" s="56" t="s">
        <v>20</v>
      </c>
      <c r="C22" s="56" t="s">
        <v>20</v>
      </c>
      <c r="D22" s="57">
        <v>1180501261.6600001</v>
      </c>
      <c r="E22" s="57">
        <v>562666812.57000005</v>
      </c>
      <c r="F22" s="60">
        <v>47.66</v>
      </c>
      <c r="G22" s="59">
        <v>559005187.00999999</v>
      </c>
      <c r="H22" s="60">
        <v>562666812.57000005</v>
      </c>
      <c r="I22" s="60">
        <v>100.66</v>
      </c>
    </row>
    <row r="23" spans="1:9" ht="15.5" x14ac:dyDescent="0.25">
      <c r="A23" s="77" t="s">
        <v>24</v>
      </c>
      <c r="B23" s="77"/>
      <c r="C23" s="77"/>
      <c r="D23" s="77"/>
      <c r="E23" s="77"/>
      <c r="F23" s="77"/>
      <c r="G23" s="77"/>
      <c r="H23" s="77"/>
      <c r="I23" s="77"/>
    </row>
    <row r="24" spans="1:9" ht="15.5" x14ac:dyDescent="0.25">
      <c r="A24" s="78" t="s">
        <v>25</v>
      </c>
      <c r="B24" s="78"/>
      <c r="C24" s="78"/>
      <c r="D24" s="78"/>
      <c r="E24" s="78"/>
      <c r="F24" s="78"/>
      <c r="G24" s="78"/>
      <c r="H24" s="78"/>
      <c r="I24" s="78"/>
    </row>
    <row r="25" spans="1:9" s="39" customFormat="1" ht="31.5" x14ac:dyDescent="0.3">
      <c r="A25" s="36"/>
      <c r="B25" s="32" t="s">
        <v>30</v>
      </c>
      <c r="C25" s="37"/>
      <c r="D25" s="34">
        <f>D26</f>
        <v>6479370</v>
      </c>
      <c r="E25" s="34">
        <f t="shared" ref="E25:I25" si="2">E26</f>
        <v>1621116.26</v>
      </c>
      <c r="F25" s="34">
        <f t="shared" si="2"/>
        <v>25.019658701386092</v>
      </c>
      <c r="G25" s="53">
        <f t="shared" si="2"/>
        <v>1682595.77</v>
      </c>
      <c r="H25" s="34">
        <f t="shared" si="2"/>
        <v>1621116.26</v>
      </c>
      <c r="I25" s="38">
        <f t="shared" si="2"/>
        <v>96.346150923700463</v>
      </c>
    </row>
    <row r="26" spans="1:9" ht="15.5" x14ac:dyDescent="0.3">
      <c r="A26" s="13"/>
      <c r="B26" s="16" t="s">
        <v>44</v>
      </c>
      <c r="C26" s="15">
        <v>10101</v>
      </c>
      <c r="D26" s="29">
        <v>6479370</v>
      </c>
      <c r="E26" s="29">
        <v>1621116.26</v>
      </c>
      <c r="F26" s="52">
        <f>E26/D26*100</f>
        <v>25.019658701386092</v>
      </c>
      <c r="G26" s="29">
        <v>1682595.77</v>
      </c>
      <c r="H26" s="29">
        <v>1621116.26</v>
      </c>
      <c r="I26" s="19">
        <f>H26/G26*100</f>
        <v>96.346150923700463</v>
      </c>
    </row>
    <row r="27" spans="1:9" s="39" customFormat="1" ht="32" x14ac:dyDescent="0.3">
      <c r="A27" s="40"/>
      <c r="B27" s="33" t="s">
        <v>31</v>
      </c>
      <c r="C27" s="41"/>
      <c r="D27" s="42">
        <f>D28+D29+D30+D31+D32</f>
        <v>171414058.81</v>
      </c>
      <c r="E27" s="42">
        <f t="shared" ref="E27:H27" si="3">E28+E29+E30+E31+E32</f>
        <v>52179846.339999996</v>
      </c>
      <c r="F27" s="43">
        <f t="shared" ref="F27:F80" si="4">E27/D27*100</f>
        <v>30.440820725117739</v>
      </c>
      <c r="G27" s="47">
        <f t="shared" si="3"/>
        <v>52182981.339999996</v>
      </c>
      <c r="H27" s="42">
        <f t="shared" si="3"/>
        <v>52179846.339999996</v>
      </c>
      <c r="I27" s="44">
        <f t="shared" ref="I27:I80" si="5">H27/G27*100</f>
        <v>99.993992294193433</v>
      </c>
    </row>
    <row r="28" spans="1:9" ht="15.5" x14ac:dyDescent="0.3">
      <c r="A28" s="13"/>
      <c r="B28" s="16" t="s">
        <v>44</v>
      </c>
      <c r="C28" s="15">
        <v>10101</v>
      </c>
      <c r="D28" s="54">
        <v>92937766.680000007</v>
      </c>
      <c r="E28" s="54">
        <v>43144140.759999998</v>
      </c>
      <c r="F28" s="18">
        <f t="shared" si="4"/>
        <v>46.422614079540303</v>
      </c>
      <c r="G28" s="54">
        <v>43147275.759999998</v>
      </c>
      <c r="H28" s="54">
        <v>43144140.759999998</v>
      </c>
      <c r="I28" s="19">
        <f t="shared" si="5"/>
        <v>99.992734187860577</v>
      </c>
    </row>
    <row r="29" spans="1:9" ht="32" x14ac:dyDescent="0.3">
      <c r="A29" s="13"/>
      <c r="B29" s="20" t="s">
        <v>47</v>
      </c>
      <c r="C29" s="15">
        <v>10111</v>
      </c>
      <c r="D29" s="17">
        <v>1000000</v>
      </c>
      <c r="E29" s="17">
        <v>0</v>
      </c>
      <c r="F29" s="18">
        <f t="shared" si="4"/>
        <v>0</v>
      </c>
      <c r="G29" s="48">
        <v>0</v>
      </c>
      <c r="H29" s="17">
        <v>0</v>
      </c>
      <c r="I29" s="19">
        <v>0</v>
      </c>
    </row>
    <row r="30" spans="1:9" ht="42.5" x14ac:dyDescent="0.3">
      <c r="A30" s="13"/>
      <c r="B30" s="20" t="s">
        <v>48</v>
      </c>
      <c r="C30" s="15">
        <v>10112</v>
      </c>
      <c r="D30" s="17">
        <v>7356703.54</v>
      </c>
      <c r="E30" s="54">
        <v>299842</v>
      </c>
      <c r="F30" s="18">
        <f t="shared" si="4"/>
        <v>4.0757657063342796</v>
      </c>
      <c r="G30" s="54">
        <v>299842</v>
      </c>
      <c r="H30" s="54">
        <v>299842</v>
      </c>
      <c r="I30" s="19">
        <v>0</v>
      </c>
    </row>
    <row r="31" spans="1:9" ht="15.5" x14ac:dyDescent="0.3">
      <c r="A31" s="13"/>
      <c r="B31" s="16" t="s">
        <v>46</v>
      </c>
      <c r="C31" s="15">
        <v>10301</v>
      </c>
      <c r="D31" s="17">
        <v>60591</v>
      </c>
      <c r="E31" s="17">
        <v>60591</v>
      </c>
      <c r="F31" s="18">
        <f t="shared" si="4"/>
        <v>100</v>
      </c>
      <c r="G31" s="48">
        <v>60591</v>
      </c>
      <c r="H31" s="17">
        <v>60591</v>
      </c>
      <c r="I31" s="19">
        <v>0</v>
      </c>
    </row>
    <row r="32" spans="1:9" ht="15.5" x14ac:dyDescent="0.3">
      <c r="A32" s="13"/>
      <c r="B32" s="16" t="s">
        <v>45</v>
      </c>
      <c r="C32" s="15">
        <v>10306</v>
      </c>
      <c r="D32" s="17">
        <v>70058997.590000004</v>
      </c>
      <c r="E32" s="54">
        <v>8675272.5800000001</v>
      </c>
      <c r="F32" s="18">
        <f t="shared" si="4"/>
        <v>12.382810029297765</v>
      </c>
      <c r="G32" s="54">
        <v>8675272.5800000001</v>
      </c>
      <c r="H32" s="54">
        <v>8675272.5800000001</v>
      </c>
      <c r="I32" s="19">
        <f t="shared" si="5"/>
        <v>100</v>
      </c>
    </row>
    <row r="33" spans="1:9" s="39" customFormat="1" ht="41.5" customHeight="1" x14ac:dyDescent="0.3">
      <c r="A33" s="40"/>
      <c r="B33" s="31" t="s">
        <v>54</v>
      </c>
      <c r="C33" s="41"/>
      <c r="D33" s="42">
        <f>D34</f>
        <v>24311429</v>
      </c>
      <c r="E33" s="42">
        <f t="shared" ref="E33:H33" si="6">E34</f>
        <v>4266989.49</v>
      </c>
      <c r="F33" s="43">
        <f t="shared" si="4"/>
        <v>17.551372607509006</v>
      </c>
      <c r="G33" s="47">
        <f t="shared" si="6"/>
        <v>5119205.13</v>
      </c>
      <c r="H33" s="42">
        <f t="shared" si="6"/>
        <v>4266989.49</v>
      </c>
      <c r="I33" s="44">
        <f t="shared" si="5"/>
        <v>83.352578801623451</v>
      </c>
    </row>
    <row r="34" spans="1:9" ht="15.5" x14ac:dyDescent="0.3">
      <c r="A34" s="13"/>
      <c r="B34" s="16" t="s">
        <v>44</v>
      </c>
      <c r="C34" s="15">
        <v>10101</v>
      </c>
      <c r="D34" s="54">
        <v>24311429</v>
      </c>
      <c r="E34" s="54">
        <v>4266989.49</v>
      </c>
      <c r="F34" s="18">
        <f t="shared" si="4"/>
        <v>17.551372607509006</v>
      </c>
      <c r="G34" s="54">
        <v>5119205.13</v>
      </c>
      <c r="H34" s="54">
        <v>4266989.49</v>
      </c>
      <c r="I34" s="19">
        <f t="shared" si="5"/>
        <v>83.352578801623451</v>
      </c>
    </row>
    <row r="35" spans="1:9" s="39" customFormat="1" ht="42.5" x14ac:dyDescent="0.3">
      <c r="A35" s="40"/>
      <c r="B35" s="31" t="s">
        <v>32</v>
      </c>
      <c r="C35" s="41"/>
      <c r="D35" s="42">
        <f>D36</f>
        <v>11657004.42</v>
      </c>
      <c r="E35" s="42">
        <f t="shared" ref="E35:H35" si="7">E36</f>
        <v>5454346.0099999998</v>
      </c>
      <c r="F35" s="43">
        <f t="shared" si="4"/>
        <v>46.790288598003293</v>
      </c>
      <c r="G35" s="47">
        <f t="shared" si="7"/>
        <v>5544461.5</v>
      </c>
      <c r="H35" s="42">
        <f t="shared" si="7"/>
        <v>5454346.0099999998</v>
      </c>
      <c r="I35" s="44">
        <f t="shared" si="5"/>
        <v>98.374675520787719</v>
      </c>
    </row>
    <row r="36" spans="1:9" ht="15.5" x14ac:dyDescent="0.3">
      <c r="A36" s="13"/>
      <c r="B36" s="16" t="s">
        <v>44</v>
      </c>
      <c r="C36" s="15">
        <v>10101</v>
      </c>
      <c r="D36" s="54">
        <v>11657004.42</v>
      </c>
      <c r="E36" s="54">
        <v>5454346.0099999998</v>
      </c>
      <c r="F36" s="18">
        <f t="shared" si="4"/>
        <v>46.790288598003293</v>
      </c>
      <c r="G36" s="54">
        <v>5544461.5</v>
      </c>
      <c r="H36" s="54">
        <v>5454346.0099999998</v>
      </c>
      <c r="I36" s="19">
        <f t="shared" si="5"/>
        <v>98.374675520787719</v>
      </c>
    </row>
    <row r="37" spans="1:9" s="39" customFormat="1" ht="42.5" x14ac:dyDescent="0.3">
      <c r="A37" s="40"/>
      <c r="B37" s="31" t="s">
        <v>33</v>
      </c>
      <c r="C37" s="41"/>
      <c r="D37" s="42">
        <f>D38+D39+D40+D41</f>
        <v>501492293.09999996</v>
      </c>
      <c r="E37" s="42">
        <f t="shared" ref="E37:H37" si="8">E38+E39+E40+E41</f>
        <v>236212816.66</v>
      </c>
      <c r="F37" s="43">
        <f t="shared" si="4"/>
        <v>47.101983402344736</v>
      </c>
      <c r="G37" s="47">
        <f t="shared" si="8"/>
        <v>244806293.26999998</v>
      </c>
      <c r="H37" s="42">
        <f t="shared" si="8"/>
        <v>236212816.66</v>
      </c>
      <c r="I37" s="44">
        <f t="shared" si="5"/>
        <v>96.489683130603936</v>
      </c>
    </row>
    <row r="38" spans="1:9" ht="15.5" x14ac:dyDescent="0.3">
      <c r="A38" s="13"/>
      <c r="B38" s="16" t="s">
        <v>44</v>
      </c>
      <c r="C38" s="15">
        <v>10101</v>
      </c>
      <c r="D38" s="54">
        <v>236647111.69999999</v>
      </c>
      <c r="E38" s="54">
        <v>106655683.33</v>
      </c>
      <c r="F38" s="18">
        <f t="shared" si="4"/>
        <v>45.069505629634946</v>
      </c>
      <c r="G38" s="54">
        <v>110694145.81</v>
      </c>
      <c r="H38" s="54">
        <v>106655683.33</v>
      </c>
      <c r="I38" s="19">
        <f t="shared" si="5"/>
        <v>96.35169281044746</v>
      </c>
    </row>
    <row r="39" spans="1:9" ht="32" x14ac:dyDescent="0.3">
      <c r="A39" s="13"/>
      <c r="B39" s="20" t="s">
        <v>47</v>
      </c>
      <c r="C39" s="15">
        <v>10111</v>
      </c>
      <c r="D39" s="54">
        <v>827230.45</v>
      </c>
      <c r="E39" s="54">
        <v>322557.06</v>
      </c>
      <c r="F39" s="18">
        <f t="shared" si="4"/>
        <v>38.992406529522697</v>
      </c>
      <c r="G39" s="54">
        <v>374619.99</v>
      </c>
      <c r="H39" s="54">
        <v>322557.06</v>
      </c>
      <c r="I39" s="19">
        <f t="shared" si="5"/>
        <v>86.102468797780915</v>
      </c>
    </row>
    <row r="40" spans="1:9" ht="42.5" x14ac:dyDescent="0.3">
      <c r="A40" s="13"/>
      <c r="B40" s="20" t="s">
        <v>48</v>
      </c>
      <c r="C40" s="15">
        <v>10112</v>
      </c>
      <c r="D40" s="54">
        <v>654539.85</v>
      </c>
      <c r="E40" s="54">
        <v>149747.5</v>
      </c>
      <c r="F40" s="18">
        <f t="shared" si="4"/>
        <v>22.878286173103135</v>
      </c>
      <c r="G40" s="54">
        <v>206667.96</v>
      </c>
      <c r="H40" s="54">
        <v>149747.5</v>
      </c>
      <c r="I40" s="19">
        <f t="shared" si="5"/>
        <v>72.458014295007317</v>
      </c>
    </row>
    <row r="41" spans="1:9" ht="15.5" x14ac:dyDescent="0.3">
      <c r="A41" s="13"/>
      <c r="B41" s="16" t="s">
        <v>45</v>
      </c>
      <c r="C41" s="15">
        <v>10306</v>
      </c>
      <c r="D41" s="54">
        <v>263363411.09999999</v>
      </c>
      <c r="E41" s="54">
        <v>129084828.77</v>
      </c>
      <c r="F41" s="18">
        <f t="shared" si="4"/>
        <v>49.013956885979901</v>
      </c>
      <c r="G41" s="54">
        <v>133530859.51000001</v>
      </c>
      <c r="H41" s="54">
        <v>129084828.77</v>
      </c>
      <c r="I41" s="19">
        <f t="shared" si="5"/>
        <v>96.670409554529186</v>
      </c>
    </row>
    <row r="42" spans="1:9" ht="32" x14ac:dyDescent="0.3">
      <c r="A42" s="13"/>
      <c r="B42" s="31" t="s">
        <v>34</v>
      </c>
      <c r="C42" s="15"/>
      <c r="D42" s="17">
        <f>D43+D44+D45</f>
        <v>98401727.209999993</v>
      </c>
      <c r="E42" s="17">
        <f t="shared" ref="E42:H42" si="9">E43+E44+E45</f>
        <v>44647216.770000003</v>
      </c>
      <c r="F42" s="18">
        <f t="shared" si="4"/>
        <v>45.372391355202517</v>
      </c>
      <c r="G42" s="48">
        <f t="shared" si="9"/>
        <v>47575198.359999999</v>
      </c>
      <c r="H42" s="17">
        <f t="shared" si="9"/>
        <v>44647216.770000003</v>
      </c>
      <c r="I42" s="19">
        <f t="shared" si="5"/>
        <v>93.845571451233795</v>
      </c>
    </row>
    <row r="43" spans="1:9" ht="15.5" x14ac:dyDescent="0.3">
      <c r="A43" s="13"/>
      <c r="B43" s="16" t="s">
        <v>44</v>
      </c>
      <c r="C43" s="15">
        <v>10101</v>
      </c>
      <c r="D43" s="54">
        <v>97126270</v>
      </c>
      <c r="E43" s="54">
        <v>43560433.390000001</v>
      </c>
      <c r="F43" s="18">
        <f t="shared" si="4"/>
        <v>44.849280622019151</v>
      </c>
      <c r="G43" s="54">
        <v>46448961.149999999</v>
      </c>
      <c r="H43" s="54">
        <v>43560433.390000001</v>
      </c>
      <c r="I43" s="19">
        <f t="shared" si="5"/>
        <v>93.781286624103544</v>
      </c>
    </row>
    <row r="44" spans="1:9" ht="32" x14ac:dyDescent="0.3">
      <c r="A44" s="13"/>
      <c r="B44" s="20" t="s">
        <v>47</v>
      </c>
      <c r="C44" s="15">
        <v>10111</v>
      </c>
      <c r="D44" s="17">
        <v>550000</v>
      </c>
      <c r="E44" s="17">
        <v>550000</v>
      </c>
      <c r="F44" s="18">
        <f t="shared" si="4"/>
        <v>100</v>
      </c>
      <c r="G44" s="48">
        <v>550000</v>
      </c>
      <c r="H44" s="17">
        <v>550000</v>
      </c>
      <c r="I44" s="19">
        <v>0</v>
      </c>
    </row>
    <row r="45" spans="1:9" ht="15.5" x14ac:dyDescent="0.3">
      <c r="A45" s="13"/>
      <c r="B45" s="16" t="s">
        <v>45</v>
      </c>
      <c r="C45" s="15">
        <v>10306</v>
      </c>
      <c r="D45" s="17">
        <v>725457.21</v>
      </c>
      <c r="E45" s="54">
        <v>536783.38</v>
      </c>
      <c r="F45" s="18">
        <f t="shared" si="4"/>
        <v>73.992424722059084</v>
      </c>
      <c r="G45" s="54">
        <v>576237.21</v>
      </c>
      <c r="H45" s="54">
        <v>536783.38</v>
      </c>
      <c r="I45" s="19">
        <f t="shared" si="5"/>
        <v>93.15319640673674</v>
      </c>
    </row>
    <row r="46" spans="1:9" ht="53" x14ac:dyDescent="0.3">
      <c r="A46" s="13"/>
      <c r="B46" s="31" t="s">
        <v>35</v>
      </c>
      <c r="C46" s="15"/>
      <c r="D46" s="17">
        <f>D47+D48+D49</f>
        <v>342965028.81999999</v>
      </c>
      <c r="E46" s="17">
        <f t="shared" ref="E46:H46" si="10">E47+E48+E49</f>
        <v>195123014.35999998</v>
      </c>
      <c r="F46" s="18">
        <f t="shared" si="4"/>
        <v>56.892976823712061</v>
      </c>
      <c r="G46" s="48">
        <f t="shared" si="10"/>
        <v>196187251.22999999</v>
      </c>
      <c r="H46" s="17">
        <f t="shared" si="10"/>
        <v>195123014.35999998</v>
      </c>
      <c r="I46" s="19">
        <f t="shared" si="5"/>
        <v>99.457540251301879</v>
      </c>
    </row>
    <row r="47" spans="1:9" ht="15.5" x14ac:dyDescent="0.3">
      <c r="A47" s="13"/>
      <c r="B47" s="16" t="s">
        <v>44</v>
      </c>
      <c r="C47" s="15">
        <v>10101</v>
      </c>
      <c r="D47" s="54">
        <v>199811.28</v>
      </c>
      <c r="E47" s="54">
        <v>199811.28</v>
      </c>
      <c r="F47" s="18">
        <f t="shared" si="4"/>
        <v>100</v>
      </c>
      <c r="G47" s="54">
        <v>199811.28</v>
      </c>
      <c r="H47" s="54">
        <v>199811.28</v>
      </c>
      <c r="I47" s="19">
        <f t="shared" si="5"/>
        <v>100</v>
      </c>
    </row>
    <row r="48" spans="1:9" ht="15.5" x14ac:dyDescent="0.3">
      <c r="A48" s="13"/>
      <c r="B48" s="16" t="s">
        <v>46</v>
      </c>
      <c r="C48" s="15">
        <v>10301</v>
      </c>
      <c r="D48" s="17">
        <v>58459212.240000002</v>
      </c>
      <c r="E48" s="54">
        <v>36363432.07</v>
      </c>
      <c r="F48" s="18">
        <f t="shared" si="4"/>
        <v>62.20308258810023</v>
      </c>
      <c r="G48" s="54">
        <v>36363432.07</v>
      </c>
      <c r="H48" s="54">
        <v>36363432.07</v>
      </c>
      <c r="I48" s="19">
        <f t="shared" si="5"/>
        <v>100</v>
      </c>
    </row>
    <row r="49" spans="1:9" ht="15.5" x14ac:dyDescent="0.3">
      <c r="A49" s="13"/>
      <c r="B49" s="16" t="s">
        <v>45</v>
      </c>
      <c r="C49" s="15">
        <v>10306</v>
      </c>
      <c r="D49" s="54">
        <v>284306005.30000001</v>
      </c>
      <c r="E49" s="54">
        <v>158559771.00999999</v>
      </c>
      <c r="F49" s="18">
        <f t="shared" si="4"/>
        <v>55.770813157002273</v>
      </c>
      <c r="G49" s="54">
        <v>159624007.88</v>
      </c>
      <c r="H49" s="54">
        <v>158559771.00999999</v>
      </c>
      <c r="I49" s="19">
        <f t="shared" si="5"/>
        <v>99.333285209327613</v>
      </c>
    </row>
    <row r="50" spans="1:9" ht="53" x14ac:dyDescent="0.3">
      <c r="A50" s="13"/>
      <c r="B50" s="31" t="s">
        <v>36</v>
      </c>
      <c r="C50" s="15"/>
      <c r="D50" s="17">
        <f>D51+D52+D53</f>
        <v>4520412.5</v>
      </c>
      <c r="E50" s="17">
        <f t="shared" ref="E50:H50" si="11">E51+E52+E53</f>
        <v>1112191.7</v>
      </c>
      <c r="F50" s="18">
        <f t="shared" si="4"/>
        <v>24.603765696161577</v>
      </c>
      <c r="G50" s="48">
        <f t="shared" si="11"/>
        <v>1234551.45</v>
      </c>
      <c r="H50" s="17">
        <f t="shared" si="11"/>
        <v>1112191.7</v>
      </c>
      <c r="I50" s="19">
        <f t="shared" si="5"/>
        <v>90.088728177347321</v>
      </c>
    </row>
    <row r="51" spans="1:9" ht="15.5" x14ac:dyDescent="0.3">
      <c r="A51" s="13"/>
      <c r="B51" s="16" t="s">
        <v>44</v>
      </c>
      <c r="C51" s="15">
        <v>10101</v>
      </c>
      <c r="D51" s="17">
        <v>2528662.5</v>
      </c>
      <c r="E51" s="54">
        <v>1112191.7</v>
      </c>
      <c r="F51" s="18">
        <f t="shared" si="4"/>
        <v>43.983398338054208</v>
      </c>
      <c r="G51" s="54">
        <v>1234551.45</v>
      </c>
      <c r="H51" s="54">
        <v>1112191.7</v>
      </c>
      <c r="I51" s="19">
        <f t="shared" si="5"/>
        <v>90.088728177347321</v>
      </c>
    </row>
    <row r="52" spans="1:9" ht="42.5" x14ac:dyDescent="0.3">
      <c r="A52" s="13"/>
      <c r="B52" s="20" t="s">
        <v>48</v>
      </c>
      <c r="C52" s="15">
        <v>10112</v>
      </c>
      <c r="D52" s="17">
        <v>99587.5</v>
      </c>
      <c r="E52" s="17">
        <v>0</v>
      </c>
      <c r="F52" s="18">
        <f t="shared" si="4"/>
        <v>0</v>
      </c>
      <c r="G52" s="48">
        <v>0</v>
      </c>
      <c r="H52" s="17">
        <v>0</v>
      </c>
      <c r="I52" s="19">
        <v>0</v>
      </c>
    </row>
    <row r="53" spans="1:9" ht="15.5" x14ac:dyDescent="0.3">
      <c r="A53" s="13"/>
      <c r="B53" s="16" t="s">
        <v>45</v>
      </c>
      <c r="C53" s="15">
        <v>10306</v>
      </c>
      <c r="D53" s="17">
        <v>1892162.5</v>
      </c>
      <c r="E53" s="17">
        <v>0</v>
      </c>
      <c r="F53" s="18">
        <f t="shared" si="4"/>
        <v>0</v>
      </c>
      <c r="G53" s="48">
        <v>0</v>
      </c>
      <c r="H53" s="17">
        <v>0</v>
      </c>
      <c r="I53" s="19">
        <v>0</v>
      </c>
    </row>
    <row r="54" spans="1:9" ht="42.5" x14ac:dyDescent="0.3">
      <c r="A54" s="13"/>
      <c r="B54" s="31" t="s">
        <v>37</v>
      </c>
      <c r="C54" s="15"/>
      <c r="D54" s="17">
        <f>D55</f>
        <v>2151400</v>
      </c>
      <c r="E54" s="17">
        <f t="shared" ref="E54:H54" si="12">E55</f>
        <v>1097402.1100000001</v>
      </c>
      <c r="F54" s="18">
        <f t="shared" si="4"/>
        <v>51.008743608812864</v>
      </c>
      <c r="G54" s="48">
        <f t="shared" si="12"/>
        <v>1135577.0900000001</v>
      </c>
      <c r="H54" s="17">
        <f t="shared" si="12"/>
        <v>1097402.1100000001</v>
      </c>
      <c r="I54" s="19">
        <f t="shared" si="5"/>
        <v>96.638274905669334</v>
      </c>
    </row>
    <row r="55" spans="1:9" ht="15.5" x14ac:dyDescent="0.3">
      <c r="A55" s="13"/>
      <c r="B55" s="16" t="s">
        <v>44</v>
      </c>
      <c r="C55" s="15">
        <v>10101</v>
      </c>
      <c r="D55" s="17">
        <v>2151400</v>
      </c>
      <c r="E55" s="54">
        <v>1097402.1100000001</v>
      </c>
      <c r="F55" s="18">
        <f t="shared" si="4"/>
        <v>51.008743608812864</v>
      </c>
      <c r="G55" s="54">
        <v>1135577.0900000001</v>
      </c>
      <c r="H55" s="54">
        <v>1097402.1100000001</v>
      </c>
      <c r="I55" s="19">
        <f t="shared" si="5"/>
        <v>96.638274905669334</v>
      </c>
    </row>
    <row r="56" spans="1:9" ht="53" x14ac:dyDescent="0.3">
      <c r="A56" s="13"/>
      <c r="B56" s="31" t="s">
        <v>38</v>
      </c>
      <c r="C56" s="15"/>
      <c r="D56" s="17">
        <f>D57+D58+D59+D60</f>
        <v>13544843.98</v>
      </c>
      <c r="E56" s="17">
        <f>E57+E58+E59+E60</f>
        <v>7120256.8200000003</v>
      </c>
      <c r="F56" s="18">
        <f t="shared" si="4"/>
        <v>52.568023895392258</v>
      </c>
      <c r="G56" s="48">
        <f>G57+G58+G59+G60</f>
        <v>7148379.4700000007</v>
      </c>
      <c r="H56" s="17">
        <f>H57+H58+H59+H60</f>
        <v>7120256.8200000003</v>
      </c>
      <c r="I56" s="19">
        <f t="shared" si="5"/>
        <v>99.606587057695734</v>
      </c>
    </row>
    <row r="57" spans="1:9" ht="15.5" x14ac:dyDescent="0.3">
      <c r="A57" s="13"/>
      <c r="B57" s="16" t="s">
        <v>44</v>
      </c>
      <c r="C57" s="15">
        <v>10101</v>
      </c>
      <c r="D57" s="54">
        <v>10166934.09</v>
      </c>
      <c r="E57" s="54">
        <v>3889262.54</v>
      </c>
      <c r="F57" s="18">
        <f t="shared" si="4"/>
        <v>38.254035145417177</v>
      </c>
      <c r="G57" s="54">
        <v>3889362.64</v>
      </c>
      <c r="H57" s="54">
        <v>3889262.54</v>
      </c>
      <c r="I57" s="19">
        <f t="shared" si="5"/>
        <v>99.997426313530895</v>
      </c>
    </row>
    <row r="58" spans="1:9" ht="32" x14ac:dyDescent="0.3">
      <c r="A58" s="13"/>
      <c r="B58" s="20" t="s">
        <v>47</v>
      </c>
      <c r="C58" s="15">
        <v>10111</v>
      </c>
      <c r="D58" s="54">
        <v>1130540</v>
      </c>
      <c r="E58" s="54">
        <v>1130540</v>
      </c>
      <c r="F58" s="18">
        <f t="shared" si="4"/>
        <v>100</v>
      </c>
      <c r="G58" s="54">
        <v>1130540</v>
      </c>
      <c r="H58" s="54">
        <v>1130540</v>
      </c>
      <c r="I58" s="19">
        <v>0</v>
      </c>
    </row>
    <row r="59" spans="1:9" ht="15.5" x14ac:dyDescent="0.3">
      <c r="A59" s="13"/>
      <c r="B59" s="16" t="s">
        <v>46</v>
      </c>
      <c r="C59" s="15">
        <v>10301</v>
      </c>
      <c r="D59" s="17">
        <v>247369.89</v>
      </c>
      <c r="E59" s="54">
        <v>100454.28</v>
      </c>
      <c r="F59" s="18">
        <f t="shared" si="4"/>
        <v>40.608935873319098</v>
      </c>
      <c r="G59" s="54">
        <v>128476.83</v>
      </c>
      <c r="H59" s="54">
        <v>100454.28</v>
      </c>
      <c r="I59" s="19">
        <f t="shared" si="5"/>
        <v>78.188635258201813</v>
      </c>
    </row>
    <row r="60" spans="1:9" ht="15.5" x14ac:dyDescent="0.25">
      <c r="A60" s="24"/>
      <c r="B60" s="16" t="s">
        <v>45</v>
      </c>
      <c r="C60" s="15">
        <v>10306</v>
      </c>
      <c r="D60" s="54">
        <v>2000000</v>
      </c>
      <c r="E60" s="54">
        <v>2000000</v>
      </c>
      <c r="F60" s="18">
        <f t="shared" si="4"/>
        <v>100</v>
      </c>
      <c r="G60" s="54">
        <v>2000000</v>
      </c>
      <c r="H60" s="54">
        <v>2000000</v>
      </c>
      <c r="I60" s="18">
        <f t="shared" si="5"/>
        <v>100</v>
      </c>
    </row>
    <row r="61" spans="1:9" ht="63" customHeight="1" x14ac:dyDescent="0.3">
      <c r="A61" s="13"/>
      <c r="B61" s="31" t="s">
        <v>39</v>
      </c>
      <c r="C61" s="15"/>
      <c r="D61" s="17">
        <f>D62+D63</f>
        <v>18629695.649999999</v>
      </c>
      <c r="E61" s="17">
        <f t="shared" ref="E61:H61" si="13">E62+E63</f>
        <v>9217464.1900000013</v>
      </c>
      <c r="F61" s="18">
        <f t="shared" si="4"/>
        <v>49.477266634788002</v>
      </c>
      <c r="G61" s="48">
        <f t="shared" si="13"/>
        <v>9217464.1900000013</v>
      </c>
      <c r="H61" s="17">
        <f t="shared" si="13"/>
        <v>9217464.1900000013</v>
      </c>
      <c r="I61" s="19">
        <f t="shared" si="5"/>
        <v>100</v>
      </c>
    </row>
    <row r="62" spans="1:9" ht="15.5" x14ac:dyDescent="0.3">
      <c r="A62" s="13"/>
      <c r="B62" s="16" t="s">
        <v>44</v>
      </c>
      <c r="C62" s="15">
        <v>10101</v>
      </c>
      <c r="D62" s="54">
        <v>17887586</v>
      </c>
      <c r="E62" s="54">
        <v>8896430.7200000007</v>
      </c>
      <c r="F62" s="18">
        <f t="shared" si="4"/>
        <v>49.735222628699034</v>
      </c>
      <c r="G62" s="54">
        <v>8896430.7200000007</v>
      </c>
      <c r="H62" s="54">
        <v>8896430.7200000007</v>
      </c>
      <c r="I62" s="19">
        <f t="shared" si="5"/>
        <v>100</v>
      </c>
    </row>
    <row r="63" spans="1:9" ht="15.5" x14ac:dyDescent="0.3">
      <c r="A63" s="13"/>
      <c r="B63" s="16" t="s">
        <v>46</v>
      </c>
      <c r="C63" s="15">
        <v>10301</v>
      </c>
      <c r="D63" s="17">
        <v>742109.65</v>
      </c>
      <c r="E63" s="54">
        <v>321033.46999999997</v>
      </c>
      <c r="F63" s="18">
        <f t="shared" si="4"/>
        <v>43.259573568407305</v>
      </c>
      <c r="G63" s="54">
        <v>321033.46999999997</v>
      </c>
      <c r="H63" s="54">
        <v>321033.46999999997</v>
      </c>
      <c r="I63" s="19">
        <f t="shared" si="5"/>
        <v>100</v>
      </c>
    </row>
    <row r="64" spans="1:9" ht="64" customHeight="1" x14ac:dyDescent="0.3">
      <c r="A64" s="13"/>
      <c r="B64" s="31" t="s">
        <v>40</v>
      </c>
      <c r="C64" s="15"/>
      <c r="D64" s="17">
        <f>D65+D66+D67+D68</f>
        <v>10935969.390000001</v>
      </c>
      <c r="E64" s="17">
        <f t="shared" ref="E64:H64" si="14">E65+E66+E67+E68</f>
        <v>2788664.78</v>
      </c>
      <c r="F64" s="18">
        <f t="shared" si="4"/>
        <v>25.499932201255</v>
      </c>
      <c r="G64" s="48">
        <f t="shared" si="14"/>
        <v>2788665.57</v>
      </c>
      <c r="H64" s="17">
        <f t="shared" si="14"/>
        <v>2788664.78</v>
      </c>
      <c r="I64" s="19">
        <f t="shared" si="5"/>
        <v>99.999971671038352</v>
      </c>
    </row>
    <row r="65" spans="1:9" ht="15.5" x14ac:dyDescent="0.3">
      <c r="A65" s="13"/>
      <c r="B65" s="16" t="s">
        <v>44</v>
      </c>
      <c r="C65" s="15">
        <v>10101</v>
      </c>
      <c r="D65" s="17">
        <v>6697507.4800000004</v>
      </c>
      <c r="E65" s="54">
        <v>2729202.42</v>
      </c>
      <c r="F65" s="18">
        <f t="shared" si="4"/>
        <v>40.749524030393466</v>
      </c>
      <c r="G65" s="54">
        <v>2729202.42</v>
      </c>
      <c r="H65" s="54">
        <v>2729202.42</v>
      </c>
      <c r="I65" s="19">
        <f t="shared" si="5"/>
        <v>100</v>
      </c>
    </row>
    <row r="66" spans="1:9" ht="42.5" x14ac:dyDescent="0.3">
      <c r="A66" s="13"/>
      <c r="B66" s="20" t="s">
        <v>48</v>
      </c>
      <c r="C66" s="15">
        <v>10112</v>
      </c>
      <c r="D66" s="17">
        <v>671622.52</v>
      </c>
      <c r="E66" s="17">
        <v>0</v>
      </c>
      <c r="F66" s="18">
        <f t="shared" si="4"/>
        <v>0</v>
      </c>
      <c r="G66" s="48">
        <v>0</v>
      </c>
      <c r="H66" s="17">
        <v>0</v>
      </c>
      <c r="I66" s="19">
        <v>0</v>
      </c>
    </row>
    <row r="67" spans="1:9" ht="15.5" x14ac:dyDescent="0.3">
      <c r="A67" s="13"/>
      <c r="B67" s="16" t="s">
        <v>46</v>
      </c>
      <c r="C67" s="15">
        <v>10301</v>
      </c>
      <c r="D67" s="17">
        <v>247369.89</v>
      </c>
      <c r="E67" s="54">
        <v>59462.36</v>
      </c>
      <c r="F67" s="18">
        <f t="shared" si="4"/>
        <v>24.037832575338896</v>
      </c>
      <c r="G67" s="54">
        <v>59463.15</v>
      </c>
      <c r="H67" s="54">
        <v>59462.36</v>
      </c>
      <c r="I67" s="19">
        <f t="shared" si="5"/>
        <v>99.998671446097291</v>
      </c>
    </row>
    <row r="68" spans="1:9" ht="15.5" x14ac:dyDescent="0.3">
      <c r="A68" s="13"/>
      <c r="B68" s="16" t="s">
        <v>45</v>
      </c>
      <c r="C68" s="15">
        <v>10306</v>
      </c>
      <c r="D68" s="17">
        <v>3319469.5</v>
      </c>
      <c r="E68" s="17">
        <v>0</v>
      </c>
      <c r="F68" s="18">
        <f t="shared" si="4"/>
        <v>0</v>
      </c>
      <c r="G68" s="48">
        <v>0</v>
      </c>
      <c r="H68" s="17">
        <v>0</v>
      </c>
      <c r="I68" s="19">
        <v>0</v>
      </c>
    </row>
    <row r="69" spans="1:9" ht="59.5" customHeight="1" x14ac:dyDescent="0.3">
      <c r="A69" s="13"/>
      <c r="B69" s="31" t="s">
        <v>41</v>
      </c>
      <c r="C69" s="15"/>
      <c r="D69" s="17">
        <f>D70+D71</f>
        <v>5075184.9400000004</v>
      </c>
      <c r="E69" s="17">
        <f t="shared" ref="E69:H69" si="15">E70+E71</f>
        <v>1878682.8900000001</v>
      </c>
      <c r="F69" s="18">
        <f t="shared" si="4"/>
        <v>37.017033117220748</v>
      </c>
      <c r="G69" s="48">
        <f t="shared" si="15"/>
        <v>1878682.8900000001</v>
      </c>
      <c r="H69" s="17">
        <f t="shared" si="15"/>
        <v>1878682.8900000001</v>
      </c>
      <c r="I69" s="19">
        <f t="shared" si="5"/>
        <v>100</v>
      </c>
    </row>
    <row r="70" spans="1:9" ht="15.5" x14ac:dyDescent="0.3">
      <c r="A70" s="13"/>
      <c r="B70" s="16" t="s">
        <v>44</v>
      </c>
      <c r="C70" s="15">
        <v>10101</v>
      </c>
      <c r="D70" s="17">
        <v>4951500</v>
      </c>
      <c r="E70" s="54">
        <v>1833235.87</v>
      </c>
      <c r="F70" s="18">
        <f t="shared" si="4"/>
        <v>37.023848732707265</v>
      </c>
      <c r="G70" s="54">
        <v>1833235.87</v>
      </c>
      <c r="H70" s="54">
        <v>1833235.87</v>
      </c>
      <c r="I70" s="19">
        <f t="shared" si="5"/>
        <v>100</v>
      </c>
    </row>
    <row r="71" spans="1:9" ht="15.5" x14ac:dyDescent="0.3">
      <c r="A71" s="13"/>
      <c r="B71" s="16" t="s">
        <v>46</v>
      </c>
      <c r="C71" s="15">
        <v>10301</v>
      </c>
      <c r="D71" s="17">
        <v>123684.94</v>
      </c>
      <c r="E71" s="54">
        <v>45447.02</v>
      </c>
      <c r="F71" s="18">
        <f t="shared" si="4"/>
        <v>36.744182436438905</v>
      </c>
      <c r="G71" s="54">
        <v>45447.02</v>
      </c>
      <c r="H71" s="54">
        <v>45447.02</v>
      </c>
      <c r="I71" s="19">
        <f t="shared" si="5"/>
        <v>100</v>
      </c>
    </row>
    <row r="72" spans="1:9" ht="59" customHeight="1" x14ac:dyDescent="0.3">
      <c r="A72" s="13"/>
      <c r="B72" s="31" t="s">
        <v>42</v>
      </c>
      <c r="C72" s="15"/>
      <c r="D72" s="17">
        <f>D73+D74</f>
        <v>6630908.8200000003</v>
      </c>
      <c r="E72" s="17">
        <f t="shared" ref="E72:H72" si="16">E73+E74</f>
        <v>2904595.51</v>
      </c>
      <c r="F72" s="18">
        <f t="shared" si="4"/>
        <v>43.803882527221951</v>
      </c>
      <c r="G72" s="48">
        <f t="shared" si="16"/>
        <v>2904595.51</v>
      </c>
      <c r="H72" s="17">
        <f t="shared" si="16"/>
        <v>2904595.51</v>
      </c>
      <c r="I72" s="19">
        <f t="shared" si="5"/>
        <v>100</v>
      </c>
    </row>
    <row r="73" spans="1:9" ht="15.5" x14ac:dyDescent="0.3">
      <c r="A73" s="13"/>
      <c r="B73" s="16" t="s">
        <v>44</v>
      </c>
      <c r="C73" s="15">
        <v>10101</v>
      </c>
      <c r="D73" s="54">
        <v>6507223.8799999999</v>
      </c>
      <c r="E73" s="54">
        <v>2856514.55</v>
      </c>
      <c r="F73" s="18">
        <f t="shared" si="4"/>
        <v>43.897591394995921</v>
      </c>
      <c r="G73" s="54">
        <v>2856514.55</v>
      </c>
      <c r="H73" s="54">
        <v>2856514.55</v>
      </c>
      <c r="I73" s="19">
        <f t="shared" si="5"/>
        <v>100</v>
      </c>
    </row>
    <row r="74" spans="1:9" ht="15.5" x14ac:dyDescent="0.3">
      <c r="A74" s="13"/>
      <c r="B74" s="16" t="s">
        <v>46</v>
      </c>
      <c r="C74" s="15">
        <v>10301</v>
      </c>
      <c r="D74" s="17">
        <v>123684.94</v>
      </c>
      <c r="E74" s="54">
        <v>48080.959999999999</v>
      </c>
      <c r="F74" s="18">
        <f t="shared" si="4"/>
        <v>38.873738387228066</v>
      </c>
      <c r="G74" s="54">
        <v>48080.959999999999</v>
      </c>
      <c r="H74" s="54">
        <v>48080.959999999999</v>
      </c>
      <c r="I74" s="19">
        <f t="shared" si="5"/>
        <v>100</v>
      </c>
    </row>
    <row r="75" spans="1:9" ht="64.5" customHeight="1" x14ac:dyDescent="0.3">
      <c r="A75" s="13"/>
      <c r="B75" s="31" t="s">
        <v>43</v>
      </c>
      <c r="C75" s="15"/>
      <c r="D75" s="17">
        <f>D76+D77+D78+D79</f>
        <v>18658411.899999999</v>
      </c>
      <c r="E75" s="17">
        <f t="shared" ref="E75:H75" si="17">E76+E77+E78+E79</f>
        <v>3357025.06</v>
      </c>
      <c r="F75" s="18">
        <f t="shared" si="4"/>
        <v>17.99201924575371</v>
      </c>
      <c r="G75" s="48">
        <f t="shared" si="17"/>
        <v>3358023.82</v>
      </c>
      <c r="H75" s="17">
        <f t="shared" si="17"/>
        <v>3357025.06</v>
      </c>
      <c r="I75" s="19">
        <f t="shared" si="5"/>
        <v>99.970257506988148</v>
      </c>
    </row>
    <row r="76" spans="1:9" ht="15.5" x14ac:dyDescent="0.3">
      <c r="A76" s="13"/>
      <c r="B76" s="16" t="s">
        <v>44</v>
      </c>
      <c r="C76" s="15">
        <v>10101</v>
      </c>
      <c r="D76" s="54">
        <v>8978650</v>
      </c>
      <c r="E76" s="54">
        <v>3261195.77</v>
      </c>
      <c r="F76" s="18">
        <f t="shared" si="4"/>
        <v>36.321671632149602</v>
      </c>
      <c r="G76" s="54">
        <v>3261195.77</v>
      </c>
      <c r="H76" s="54">
        <v>3261195.77</v>
      </c>
      <c r="I76" s="19">
        <f t="shared" si="5"/>
        <v>100</v>
      </c>
    </row>
    <row r="77" spans="1:9" ht="42.5" x14ac:dyDescent="0.3">
      <c r="A77" s="13"/>
      <c r="B77" s="20" t="s">
        <v>48</v>
      </c>
      <c r="C77" s="15">
        <v>10112</v>
      </c>
      <c r="D77" s="17">
        <v>471619.6</v>
      </c>
      <c r="E77" s="17">
        <v>0</v>
      </c>
      <c r="F77" s="18">
        <f t="shared" si="4"/>
        <v>0</v>
      </c>
      <c r="G77" s="48">
        <v>0</v>
      </c>
      <c r="H77" s="17">
        <v>0</v>
      </c>
      <c r="I77" s="19">
        <v>0</v>
      </c>
    </row>
    <row r="78" spans="1:9" ht="15.5" x14ac:dyDescent="0.3">
      <c r="A78" s="13"/>
      <c r="B78" s="16" t="s">
        <v>46</v>
      </c>
      <c r="C78" s="15">
        <v>10301</v>
      </c>
      <c r="D78" s="17">
        <v>247369.89</v>
      </c>
      <c r="E78" s="54">
        <v>95829.29</v>
      </c>
      <c r="F78" s="18">
        <f t="shared" si="4"/>
        <v>38.739270167440345</v>
      </c>
      <c r="G78" s="54">
        <v>96828.05</v>
      </c>
      <c r="H78" s="54">
        <v>95829.29</v>
      </c>
      <c r="I78" s="19">
        <f t="shared" si="5"/>
        <v>98.968522034678998</v>
      </c>
    </row>
    <row r="79" spans="1:9" ht="15.5" x14ac:dyDescent="0.3">
      <c r="A79" s="13"/>
      <c r="B79" s="16" t="s">
        <v>45</v>
      </c>
      <c r="C79" s="15">
        <v>10306</v>
      </c>
      <c r="D79" s="17">
        <v>8960772.4100000001</v>
      </c>
      <c r="E79" s="17">
        <v>0</v>
      </c>
      <c r="F79" s="18">
        <f t="shared" si="4"/>
        <v>0</v>
      </c>
      <c r="G79" s="48">
        <v>0</v>
      </c>
      <c r="H79" s="17">
        <v>0</v>
      </c>
      <c r="I79" s="19">
        <v>0</v>
      </c>
    </row>
    <row r="80" spans="1:9" ht="31" x14ac:dyDescent="0.35">
      <c r="A80" s="13" t="s">
        <v>26</v>
      </c>
      <c r="B80" s="14" t="s">
        <v>20</v>
      </c>
      <c r="C80" s="21" t="s">
        <v>20</v>
      </c>
      <c r="D80" s="35">
        <f>D25+D27+D33+D35+D37+D42+D46+D50+D54+D56+D61+D64+D69+D72+D75</f>
        <v>1236867738.5400002</v>
      </c>
      <c r="E80" s="34">
        <f>E25+E27+E33+E35+E37+E42+E46+E50+E54+E56+E61+E64+E69+E72+E75</f>
        <v>568981628.95000005</v>
      </c>
      <c r="F80" s="19">
        <f t="shared" si="4"/>
        <v>46.001816622820677</v>
      </c>
      <c r="G80" s="49">
        <f>G25+G27+G33+G35+G37+G42+G46+G50+G54+G56+G61+G64+G69+G72+G75</f>
        <v>582763926.59000027</v>
      </c>
      <c r="H80" s="34">
        <f t="shared" ref="H80" si="18">H25+H27+H33+H35+H37+H42+H46+H50+H54+H56+H61+H64+H69+H72+H75</f>
        <v>568981628.95000005</v>
      </c>
      <c r="I80" s="19">
        <f t="shared" si="5"/>
        <v>97.635011878541235</v>
      </c>
    </row>
    <row r="81" spans="1:9" ht="15.5" x14ac:dyDescent="0.25">
      <c r="A81" s="77" t="s">
        <v>27</v>
      </c>
      <c r="B81" s="77"/>
      <c r="C81" s="77"/>
      <c r="D81" s="77"/>
      <c r="E81" s="77"/>
      <c r="F81" s="77"/>
      <c r="G81" s="77"/>
      <c r="H81" s="77"/>
      <c r="I81" s="77"/>
    </row>
    <row r="82" spans="1:9" ht="15.5" x14ac:dyDescent="0.25">
      <c r="A82" s="13"/>
      <c r="B82" s="13"/>
      <c r="C82" s="13"/>
      <c r="D82" s="14"/>
      <c r="E82" s="14"/>
      <c r="F82" s="13"/>
      <c r="G82" s="46"/>
      <c r="H82" s="13"/>
      <c r="I82" s="13"/>
    </row>
    <row r="83" spans="1:9" ht="15.5" x14ac:dyDescent="0.25">
      <c r="A83" s="13"/>
      <c r="B83" s="13"/>
      <c r="C83" s="13"/>
      <c r="D83" s="14"/>
      <c r="E83" s="14"/>
      <c r="F83" s="13"/>
      <c r="G83" s="77"/>
      <c r="H83" s="77"/>
      <c r="I83" s="13"/>
    </row>
    <row r="84" spans="1:9" ht="31" x14ac:dyDescent="0.25">
      <c r="A84" s="13" t="s">
        <v>28</v>
      </c>
      <c r="B84" s="14" t="s">
        <v>20</v>
      </c>
      <c r="C84" s="14" t="s">
        <v>20</v>
      </c>
      <c r="D84" s="14"/>
      <c r="E84" s="14"/>
      <c r="F84" s="13"/>
      <c r="G84" s="46"/>
      <c r="H84" s="13"/>
      <c r="I84" s="13"/>
    </row>
    <row r="85" spans="1:9" ht="31" x14ac:dyDescent="0.3">
      <c r="A85" s="13" t="s">
        <v>29</v>
      </c>
      <c r="B85" s="14"/>
      <c r="C85" s="14"/>
      <c r="D85" s="22">
        <f>D80</f>
        <v>1236867738.5400002</v>
      </c>
      <c r="E85" s="23">
        <f>E80</f>
        <v>568981628.95000005</v>
      </c>
      <c r="F85" s="19">
        <f t="shared" ref="F85" si="19">E85/D85*100</f>
        <v>46.001816622820677</v>
      </c>
      <c r="G85" s="50">
        <f>G80</f>
        <v>582763926.59000027</v>
      </c>
      <c r="H85" s="23">
        <f>H80</f>
        <v>568981628.95000005</v>
      </c>
      <c r="I85" s="19">
        <f t="shared" ref="I85" si="20">H85/G85*100</f>
        <v>97.635011878541235</v>
      </c>
    </row>
    <row r="86" spans="1:9" ht="13" x14ac:dyDescent="0.25">
      <c r="A86" s="3"/>
      <c r="B86" s="3"/>
      <c r="C86" s="3"/>
      <c r="D86" s="30"/>
      <c r="E86" s="30"/>
      <c r="F86" s="3"/>
      <c r="G86" s="51"/>
      <c r="H86" s="3"/>
      <c r="I86" s="3"/>
    </row>
    <row r="87" spans="1:9" ht="15.5" x14ac:dyDescent="0.25">
      <c r="A87" s="4" t="s">
        <v>49</v>
      </c>
      <c r="F87" s="5" t="s">
        <v>50</v>
      </c>
    </row>
    <row r="91" spans="1:9" ht="15.5" x14ac:dyDescent="0.35">
      <c r="A91" s="2" t="s">
        <v>52</v>
      </c>
      <c r="F91" s="5" t="s">
        <v>51</v>
      </c>
    </row>
  </sheetData>
  <mergeCells count="20">
    <mergeCell ref="A2:I2"/>
    <mergeCell ref="A3:I3"/>
    <mergeCell ref="A81:I81"/>
    <mergeCell ref="G83:H83"/>
    <mergeCell ref="A23:I23"/>
    <mergeCell ref="A24:I24"/>
    <mergeCell ref="A18:I18"/>
    <mergeCell ref="A12:I12"/>
    <mergeCell ref="A13:I13"/>
    <mergeCell ref="G7:G11"/>
    <mergeCell ref="H7:I7"/>
    <mergeCell ref="H8:I8"/>
    <mergeCell ref="H9:I9"/>
    <mergeCell ref="I10:I11"/>
    <mergeCell ref="D5:D11"/>
    <mergeCell ref="E5:F6"/>
    <mergeCell ref="G5:I5"/>
    <mergeCell ref="G6:I6"/>
    <mergeCell ref="F7:F11"/>
    <mergeCell ref="B5:B1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TrNeNV</cp:lastModifiedBy>
  <cp:lastPrinted>2022-07-19T12:32:14Z</cp:lastPrinted>
  <dcterms:created xsi:type="dcterms:W3CDTF">2022-04-05T05:30:07Z</dcterms:created>
  <dcterms:modified xsi:type="dcterms:W3CDTF">2022-07-19T12:51:53Z</dcterms:modified>
</cp:coreProperties>
</file>